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c1331\【新やすらぎ文書共有】\【福祉けんこう課福祉係】\【介護予防・日常生活支援総合事業】\総合事業利用の流れ\ホームページアップ素材\"/>
    </mc:Choice>
  </mc:AlternateContent>
  <bookViews>
    <workbookView xWindow="-15" yWindow="-15" windowWidth="20730" windowHeight="11760"/>
  </bookViews>
  <sheets>
    <sheet name="支援計画①" sheetId="2" r:id="rId1"/>
    <sheet name="支援計画②" sheetId="4" r:id="rId2"/>
    <sheet name="支援計画③" sheetId="5" r:id="rId3"/>
    <sheet name="サービス評価表" sheetId="3" r:id="rId4"/>
    <sheet name="Proc_Disp" sheetId="19" state="hidden" r:id="rId5"/>
    <sheet name="DB" sheetId="18" state="hidden" r:id="rId6"/>
  </sheets>
  <definedNames>
    <definedName name="_xlnm.Print_Area" localSheetId="3">サービス評価表!$B$1:$H$48</definedName>
    <definedName name="_xlnm.Print_Area" localSheetId="0">支援計画①!$B$1:$L$57</definedName>
    <definedName name="_xlnm.Print_Area" localSheetId="2">支援計画①!$B$1:$L$58</definedName>
  </definedNames>
  <calcPr calcId="152511"/>
</workbook>
</file>

<file path=xl/calcChain.xml><?xml version="1.0" encoding="utf-8"?>
<calcChain xmlns="http://schemas.openxmlformats.org/spreadsheetml/2006/main">
  <c r="D70" i="3" l="1"/>
  <c r="D69" i="3"/>
  <c r="D68" i="3"/>
  <c r="C5" i="3" l="1"/>
  <c r="H5" i="3"/>
  <c r="L1" i="5"/>
  <c r="B3" i="4"/>
  <c r="K8" i="4"/>
  <c r="K11" i="4"/>
  <c r="K12" i="4"/>
  <c r="K13" i="4"/>
  <c r="K16" i="4"/>
  <c r="K17" i="4"/>
  <c r="K18" i="4"/>
  <c r="K19" i="4"/>
  <c r="K20" i="4"/>
  <c r="K21" i="4"/>
  <c r="K22" i="4"/>
  <c r="K23" i="4"/>
  <c r="K27" i="4"/>
  <c r="K28" i="4"/>
  <c r="K29" i="4"/>
  <c r="K30" i="4"/>
  <c r="K31" i="4"/>
  <c r="K32" i="4"/>
  <c r="K33" i="4"/>
  <c r="K34" i="4"/>
  <c r="K35" i="4"/>
  <c r="K36" i="4"/>
  <c r="K40" i="4"/>
  <c r="K41" i="4"/>
  <c r="K42" i="4"/>
  <c r="K43" i="4"/>
  <c r="K45" i="4"/>
  <c r="K46" i="4"/>
  <c r="K47" i="4"/>
  <c r="K51" i="4"/>
  <c r="K52" i="4"/>
  <c r="K56" i="4"/>
  <c r="K57" i="4"/>
  <c r="K58" i="4"/>
  <c r="K59" i="4"/>
  <c r="K60" i="4"/>
  <c r="N17" i="2"/>
  <c r="N18" i="2"/>
  <c r="N19" i="2"/>
  <c r="N20" i="2"/>
  <c r="N21" i="2"/>
  <c r="N22" i="2"/>
  <c r="N23" i="2"/>
  <c r="N24" i="2"/>
  <c r="N27" i="2"/>
  <c r="N28" i="2"/>
  <c r="N29" i="2"/>
  <c r="N30" i="2"/>
  <c r="N31" i="2"/>
  <c r="N32" i="2"/>
  <c r="N33" i="2"/>
  <c r="N34" i="2"/>
  <c r="N35" i="2"/>
  <c r="N38" i="2"/>
  <c r="N39" i="2"/>
  <c r="N40" i="2"/>
  <c r="N41" i="2"/>
  <c r="N42" i="2"/>
  <c r="N43" i="2"/>
  <c r="N44" i="2"/>
  <c r="N47" i="2"/>
  <c r="N48" i="2"/>
  <c r="G49" i="2"/>
  <c r="N49" i="2" s="1"/>
  <c r="E50" i="18"/>
  <c r="E58" i="18"/>
  <c r="E144" i="18"/>
  <c r="E111" i="18"/>
  <c r="E110" i="18"/>
  <c r="E109" i="18"/>
  <c r="E104" i="18"/>
  <c r="E103" i="18"/>
  <c r="E102" i="18"/>
  <c r="E101" i="18"/>
  <c r="E100" i="18"/>
  <c r="E99" i="18"/>
  <c r="E143" i="18"/>
  <c r="E142" i="18"/>
  <c r="E141" i="18"/>
  <c r="E140" i="18"/>
  <c r="E139" i="18"/>
  <c r="E138" i="18"/>
  <c r="E137" i="18"/>
  <c r="E136" i="18"/>
  <c r="E135" i="18"/>
  <c r="E134" i="18"/>
  <c r="E133" i="18"/>
  <c r="E132" i="18"/>
  <c r="E131" i="18"/>
  <c r="E130" i="18"/>
  <c r="E129" i="18"/>
  <c r="E128" i="18"/>
  <c r="E127" i="18"/>
  <c r="E126" i="18"/>
  <c r="E125" i="18"/>
  <c r="E124" i="18"/>
  <c r="E123" i="18"/>
  <c r="E122" i="18"/>
  <c r="E121" i="18"/>
  <c r="E120" i="18"/>
  <c r="E119" i="18"/>
  <c r="E118" i="18"/>
  <c r="E117" i="18"/>
  <c r="E116" i="18"/>
  <c r="E115" i="18"/>
  <c r="E114" i="18"/>
  <c r="E113" i="18"/>
  <c r="E112" i="18"/>
  <c r="E108" i="18"/>
  <c r="E107" i="18"/>
  <c r="E98" i="18"/>
  <c r="E97" i="18"/>
  <c r="E96" i="18"/>
  <c r="E95" i="18"/>
  <c r="E94" i="18"/>
  <c r="E93" i="18"/>
  <c r="E92" i="18"/>
  <c r="E91" i="18"/>
  <c r="E90" i="18"/>
  <c r="E89" i="18"/>
  <c r="E88" i="18"/>
  <c r="E87" i="18"/>
  <c r="E86" i="18"/>
  <c r="E85" i="18"/>
  <c r="E84" i="18"/>
  <c r="E83" i="18"/>
  <c r="E82" i="18"/>
  <c r="E81" i="18"/>
  <c r="E80" i="18"/>
  <c r="E79" i="18"/>
  <c r="E78" i="18"/>
  <c r="E77" i="18"/>
  <c r="E76" i="18"/>
  <c r="E75" i="18"/>
  <c r="E74" i="18"/>
  <c r="E73" i="18"/>
  <c r="E72" i="18"/>
  <c r="E71" i="18"/>
  <c r="E70" i="18"/>
  <c r="E69" i="18"/>
  <c r="E68" i="18"/>
  <c r="E67" i="18"/>
  <c r="E66" i="18"/>
  <c r="E65" i="18"/>
  <c r="E64" i="18"/>
  <c r="E63" i="18"/>
  <c r="E62" i="18"/>
  <c r="E61" i="18"/>
  <c r="E60" i="18"/>
  <c r="E59" i="18"/>
  <c r="E57" i="18"/>
  <c r="E56" i="18"/>
  <c r="E55" i="18"/>
  <c r="E54" i="18"/>
  <c r="E52" i="18"/>
  <c r="E51" i="18"/>
  <c r="E48" i="18"/>
  <c r="E47" i="18"/>
  <c r="E46" i="18"/>
  <c r="E45" i="18"/>
  <c r="E44" i="18"/>
  <c r="E40" i="18"/>
  <c r="E22" i="18"/>
  <c r="E21" i="18"/>
  <c r="E20" i="18"/>
  <c r="E39" i="18"/>
  <c r="E43" i="18"/>
  <c r="E36" i="18"/>
  <c r="E35" i="18"/>
  <c r="E34" i="18"/>
  <c r="E33" i="18"/>
  <c r="E32" i="18"/>
  <c r="E14" i="18"/>
  <c r="E13" i="18"/>
  <c r="E42" i="18"/>
  <c r="E38" i="18"/>
  <c r="E26" i="18"/>
  <c r="E25" i="18"/>
  <c r="E24" i="18"/>
  <c r="E31" i="18"/>
  <c r="E30" i="18"/>
  <c r="E29" i="18"/>
  <c r="E12" i="18"/>
  <c r="E11" i="18"/>
  <c r="E41" i="18"/>
  <c r="E28" i="18"/>
  <c r="E27" i="18"/>
  <c r="E10" i="18"/>
  <c r="E19" i="18"/>
  <c r="E18" i="18"/>
  <c r="E17" i="18"/>
  <c r="E16" i="18"/>
  <c r="E15" i="18"/>
  <c r="E9" i="18"/>
  <c r="E8" i="18"/>
  <c r="E7" i="18"/>
  <c r="E6" i="18"/>
  <c r="E5" i="18"/>
  <c r="E4" i="18"/>
  <c r="E166" i="18"/>
  <c r="E165" i="18"/>
  <c r="E164" i="18"/>
  <c r="E163" i="18"/>
  <c r="E162" i="18"/>
  <c r="E161" i="18"/>
  <c r="E160" i="18"/>
  <c r="E159" i="18"/>
  <c r="E158" i="18"/>
  <c r="E157" i="18"/>
  <c r="E156" i="18"/>
  <c r="E155" i="18"/>
  <c r="E154" i="18"/>
  <c r="E153" i="18"/>
  <c r="E152" i="18"/>
  <c r="E151" i="18"/>
  <c r="E150" i="18"/>
  <c r="E149" i="18"/>
  <c r="E148" i="18"/>
  <c r="E147" i="18"/>
  <c r="D65" i="5"/>
  <c r="D66" i="5"/>
  <c r="D67" i="5"/>
  <c r="E84" i="5" l="1"/>
  <c r="E23" i="18"/>
  <c r="J88" i="2"/>
  <c r="J49" i="5" s="1"/>
  <c r="J76" i="2"/>
  <c r="E72" i="5" s="1"/>
  <c r="J73" i="2"/>
  <c r="J70" i="2"/>
  <c r="E66" i="5" s="1"/>
  <c r="J82" i="2"/>
  <c r="E78" i="5" s="1"/>
  <c r="E82" i="5" s="1"/>
  <c r="J75" i="2"/>
  <c r="E71" i="5" s="1"/>
  <c r="J83" i="2"/>
  <c r="E79" i="5" s="1"/>
  <c r="E83" i="5" s="1"/>
  <c r="J72" i="2"/>
  <c r="J50" i="5"/>
  <c r="J74" i="2"/>
  <c r="E70" i="5" s="1"/>
  <c r="J69" i="2"/>
  <c r="E65" i="5" s="1"/>
  <c r="J90" i="2"/>
  <c r="E86" i="5" s="1"/>
  <c r="J89" i="2"/>
  <c r="E85" i="5" s="1"/>
  <c r="J81" i="2"/>
  <c r="E77" i="5" s="1"/>
  <c r="E81" i="5" s="1"/>
  <c r="J80" i="2"/>
  <c r="E76" i="5" s="1"/>
  <c r="D68" i="5"/>
  <c r="H49" i="5"/>
  <c r="E75" i="5" l="1"/>
  <c r="L50" i="5"/>
  <c r="N50" i="5"/>
  <c r="E38" i="4"/>
  <c r="E49" i="4"/>
  <c r="E15" i="4"/>
  <c r="E54" i="4"/>
  <c r="F49" i="5"/>
  <c r="J71" i="2"/>
  <c r="E67" i="5" s="1"/>
  <c r="E7" i="4"/>
  <c r="N49" i="5"/>
  <c r="L49" i="5"/>
  <c r="D49" i="5"/>
  <c r="E25" i="4" l="1"/>
</calcChain>
</file>

<file path=xl/sharedStrings.xml><?xml version="1.0" encoding="utf-8"?>
<sst xmlns="http://schemas.openxmlformats.org/spreadsheetml/2006/main" count="519" uniqueCount="416">
  <si>
    <t>利用者名</t>
    <rPh sb="0" eb="3">
      <t>リヨウシャ</t>
    </rPh>
    <rPh sb="3" eb="4">
      <t>メイ</t>
    </rPh>
    <phoneticPr fontId="1"/>
  </si>
  <si>
    <t>地域支援事業</t>
    <rPh sb="0" eb="2">
      <t>チイキ</t>
    </rPh>
    <rPh sb="2" eb="4">
      <t>シエン</t>
    </rPh>
    <rPh sb="4" eb="6">
      <t>ジギョウ</t>
    </rPh>
    <phoneticPr fontId="1"/>
  </si>
  <si>
    <t>目標とする生活</t>
    <rPh sb="0" eb="2">
      <t>モクヒョウ</t>
    </rPh>
    <rPh sb="5" eb="7">
      <t>セイカツ</t>
    </rPh>
    <phoneticPr fontId="1"/>
  </si>
  <si>
    <t>様</t>
  </si>
  <si>
    <t>利用者名</t>
    <rPh sb="0" eb="3">
      <t>リヨウシャ</t>
    </rPh>
    <rPh sb="3" eb="4">
      <t>ナ</t>
    </rPh>
    <phoneticPr fontId="1"/>
  </si>
  <si>
    <t>計画作成者氏名</t>
    <phoneticPr fontId="1"/>
  </si>
  <si>
    <t>領域における課題（背景・原因）</t>
    <rPh sb="9" eb="11">
      <t>ハイケイ</t>
    </rPh>
    <rPh sb="12" eb="14">
      <t>ゲンイン</t>
    </rPh>
    <phoneticPr fontId="1"/>
  </si>
  <si>
    <t>総合的課題　
 （左欄が該当した場合は総合的課題を選択）</t>
    <rPh sb="0" eb="3">
      <t>ソウゴウテキ</t>
    </rPh>
    <rPh sb="3" eb="5">
      <t>カダイ</t>
    </rPh>
    <rPh sb="9" eb="10">
      <t>ヒダリ</t>
    </rPh>
    <rPh sb="10" eb="11">
      <t>ラン</t>
    </rPh>
    <rPh sb="12" eb="14">
      <t>ガイトウ</t>
    </rPh>
    <rPh sb="16" eb="18">
      <t>バアイ</t>
    </rPh>
    <rPh sb="19" eb="22">
      <t>ソウゴウテキ</t>
    </rPh>
    <rPh sb="22" eb="24">
      <t>カダイ</t>
    </rPh>
    <rPh sb="25" eb="27">
      <t>センタク</t>
    </rPh>
    <phoneticPr fontId="1"/>
  </si>
  <si>
    <t>課題に対する目標と                                         具体策の提案</t>
    <rPh sb="0" eb="2">
      <t>カダイ</t>
    </rPh>
    <rPh sb="3" eb="4">
      <t>タイ</t>
    </rPh>
    <rPh sb="6" eb="8">
      <t>モクヒョウ</t>
    </rPh>
    <rPh sb="50" eb="53">
      <t>グタイサク</t>
    </rPh>
    <rPh sb="54" eb="56">
      <t>テイアン</t>
    </rPh>
    <phoneticPr fontId="1"/>
  </si>
  <si>
    <t>具体策についての意向
本人・家族</t>
    <rPh sb="0" eb="2">
      <t>グタイ</t>
    </rPh>
    <rPh sb="2" eb="3">
      <t>サク</t>
    </rPh>
    <rPh sb="8" eb="10">
      <t>イコウ</t>
    </rPh>
    <rPh sb="11" eb="13">
      <t>ホンニン</t>
    </rPh>
    <rPh sb="14" eb="16">
      <t>カゾク</t>
    </rPh>
    <phoneticPr fontId="1"/>
  </si>
  <si>
    <t>認定年月日</t>
    <rPh sb="0" eb="2">
      <t>ニンテイ</t>
    </rPh>
    <rPh sb="2" eb="3">
      <t>ネン</t>
    </rPh>
    <rPh sb="3" eb="4">
      <t>ガツ</t>
    </rPh>
    <rPh sb="4" eb="5">
      <t>ニチ</t>
    </rPh>
    <phoneticPr fontId="1"/>
  </si>
  <si>
    <t xml:space="preserve">　認定の有効期間 </t>
    <phoneticPr fontId="1"/>
  </si>
  <si>
    <t>該当するものに○</t>
    <rPh sb="0" eb="2">
      <t>ガイトウ</t>
    </rPh>
    <phoneticPr fontId="1"/>
  </si>
  <si>
    <t>転倒</t>
  </si>
  <si>
    <t>目標</t>
    <rPh sb="0" eb="2">
      <t>モクヒョウ</t>
    </rPh>
    <phoneticPr fontId="1"/>
  </si>
  <si>
    <t>評価期間</t>
    <rPh sb="0" eb="2">
      <t>ヒョウカ</t>
    </rPh>
    <rPh sb="2" eb="4">
      <t>キカン</t>
    </rPh>
    <phoneticPr fontId="1"/>
  </si>
  <si>
    <t>目標達成状況</t>
    <rPh sb="0" eb="2">
      <t>モクヒョウ</t>
    </rPh>
    <rPh sb="2" eb="4">
      <t>タッセイ</t>
    </rPh>
    <rPh sb="4" eb="6">
      <t>ジョウキョウ</t>
    </rPh>
    <phoneticPr fontId="1"/>
  </si>
  <si>
    <t>目標
達成/未達成</t>
    <rPh sb="0" eb="2">
      <t>モクヒョウ</t>
    </rPh>
    <phoneticPr fontId="1"/>
  </si>
  <si>
    <t>目標達成しない原因</t>
    <rPh sb="0" eb="2">
      <t>モクヒョウ</t>
    </rPh>
    <rPh sb="2" eb="4">
      <t>タッセイ</t>
    </rPh>
    <rPh sb="7" eb="9">
      <t>ゲンイン</t>
    </rPh>
    <phoneticPr fontId="1"/>
  </si>
  <si>
    <t>今後の方針</t>
    <rPh sb="0" eb="2">
      <t>コンゴ</t>
    </rPh>
    <rPh sb="3" eb="5">
      <t>ホウシン</t>
    </rPh>
    <phoneticPr fontId="1"/>
  </si>
  <si>
    <t>計画作成者氏名</t>
    <rPh sb="0" eb="2">
      <t>ケイカク</t>
    </rPh>
    <rPh sb="2" eb="4">
      <t>サクセイ</t>
    </rPh>
    <rPh sb="4" eb="5">
      <t>シャ</t>
    </rPh>
    <rPh sb="5" eb="7">
      <t>シメイ</t>
    </rPh>
    <phoneticPr fontId="1"/>
  </si>
  <si>
    <t>転倒しそうな場所には予防策をしていますか</t>
  </si>
  <si>
    <t>いいえ</t>
  </si>
  <si>
    <t>転倒しない生活環境をつくりたい</t>
  </si>
  <si>
    <t>いいえ</t>
    <phoneticPr fontId="1"/>
  </si>
  <si>
    <t>支援計画</t>
    <rPh sb="0" eb="2">
      <t>シエン</t>
    </rPh>
    <rPh sb="2" eb="4">
      <t>ケイカク</t>
    </rPh>
    <phoneticPr fontId="1"/>
  </si>
  <si>
    <t>本人・家族の意見</t>
    <rPh sb="0" eb="2">
      <t>ホンニン</t>
    </rPh>
    <rPh sb="3" eb="5">
      <t>カゾク</t>
    </rPh>
    <rPh sb="6" eb="8">
      <t>イケン</t>
    </rPh>
    <phoneticPr fontId="1"/>
  </si>
  <si>
    <t>計画作成者の評価</t>
    <rPh sb="0" eb="2">
      <t>ケイカク</t>
    </rPh>
    <rPh sb="2" eb="5">
      <t>サクセイシャ</t>
    </rPh>
    <rPh sb="6" eb="8">
      <t>ヒョウカ</t>
    </rPh>
    <phoneticPr fontId="1"/>
  </si>
  <si>
    <t>委託の場合：計画作成事業者・事業所名及び所在地（連絡先）</t>
    <rPh sb="0" eb="2">
      <t>イタク</t>
    </rPh>
    <rPh sb="3" eb="5">
      <t>バアイ</t>
    </rPh>
    <rPh sb="6" eb="8">
      <t>ケイカク</t>
    </rPh>
    <rPh sb="8" eb="10">
      <t>サクセイ</t>
    </rPh>
    <rPh sb="10" eb="13">
      <t>ジギョウシャ</t>
    </rPh>
    <rPh sb="14" eb="17">
      <t>ジギョウショ</t>
    </rPh>
    <rPh sb="17" eb="18">
      <t>メイ</t>
    </rPh>
    <rPh sb="18" eb="19">
      <t>オヨ</t>
    </rPh>
    <rPh sb="20" eb="23">
      <t>ショザイチ</t>
    </rPh>
    <rPh sb="24" eb="27">
      <t>レンラクサキ</t>
    </rPh>
    <phoneticPr fontId="1"/>
  </si>
  <si>
    <t>自由記載欄</t>
  </si>
  <si>
    <t>介護保険サービス
または地域支援事業</t>
    <rPh sb="12" eb="14">
      <t>チイキ</t>
    </rPh>
    <rPh sb="14" eb="16">
      <t>シエン</t>
    </rPh>
    <rPh sb="16" eb="18">
      <t>ジギョウ</t>
    </rPh>
    <phoneticPr fontId="1"/>
  </si>
  <si>
    <t>計画作成（変更）日</t>
    <rPh sb="0" eb="2">
      <t>ケイカク</t>
    </rPh>
    <rPh sb="2" eb="4">
      <t>サクセイ</t>
    </rPh>
    <rPh sb="5" eb="7">
      <t>ヘンコウ</t>
    </rPh>
    <rPh sb="8" eb="9">
      <t>ニチ</t>
    </rPh>
    <phoneticPr fontId="1"/>
  </si>
  <si>
    <t>（初回作成日</t>
    <phoneticPr fontId="1"/>
  </si>
  <si>
    <t>)</t>
    <phoneticPr fontId="1"/>
  </si>
  <si>
    <t>転倒しやすい状態ですが予防できていますか</t>
  </si>
  <si>
    <t>担当地域包括支援センター：</t>
    <rPh sb="0" eb="2">
      <t>タントウ</t>
    </rPh>
    <rPh sb="2" eb="6">
      <t>チイキホウカツ</t>
    </rPh>
    <rPh sb="6" eb="8">
      <t>シエン</t>
    </rPh>
    <phoneticPr fontId="1"/>
  </si>
  <si>
    <t>背景・要因
考えられる</t>
  </si>
  <si>
    <t>日ごろ、体操やストレッチなどの運動をしている</t>
  </si>
  <si>
    <t>転倒予防の運動をしたい</t>
  </si>
  <si>
    <t>いいえ</t>
    <phoneticPr fontId="1"/>
  </si>
  <si>
    <t>自分の飲んでいる薬の副作用を知っている</t>
  </si>
  <si>
    <t>自分が飲んでいる薬の副作用を確認したい</t>
  </si>
  <si>
    <t>回答欄</t>
    <rPh sb="0" eb="2">
      <t>カイトウ</t>
    </rPh>
    <rPh sb="2" eb="3">
      <t>ラン</t>
    </rPh>
    <phoneticPr fontId="1"/>
  </si>
  <si>
    <t>支援を必要とする傾向</t>
    <rPh sb="0" eb="2">
      <t>シエン</t>
    </rPh>
    <rPh sb="3" eb="5">
      <t>ヒツヨウ</t>
    </rPh>
    <rPh sb="8" eb="10">
      <t>ケイコウ</t>
    </rPh>
    <phoneticPr fontId="1"/>
  </si>
  <si>
    <t>本人・家族の
意欲・意向</t>
    <rPh sb="10" eb="12">
      <t>イコウ</t>
    </rPh>
    <phoneticPr fontId="1"/>
  </si>
  <si>
    <t>足の問題（うおのめ等）や足の爪の問題（まき爪、肥厚爪等）を放置せず治療している</t>
  </si>
  <si>
    <t>転倒しない足の状態を保ちたい</t>
  </si>
  <si>
    <t>いいえ</t>
    <phoneticPr fontId="1"/>
  </si>
  <si>
    <t>その他記載欄</t>
  </si>
  <si>
    <t>運動・移動について</t>
    <rPh sb="0" eb="2">
      <t>ウンドウ</t>
    </rPh>
    <rPh sb="3" eb="5">
      <t>イドウ</t>
    </rPh>
    <phoneticPr fontId="1"/>
  </si>
  <si>
    <t>閉じこもり</t>
  </si>
  <si>
    <t>階段を手すりや壁をつたわらずに昇っていますか</t>
    <rPh sb="0" eb="2">
      <t>カイダン</t>
    </rPh>
    <rPh sb="3" eb="4">
      <t>テ</t>
    </rPh>
    <rPh sb="7" eb="8">
      <t>カベ</t>
    </rPh>
    <rPh sb="15" eb="16">
      <t>ノボ</t>
    </rPh>
    <phoneticPr fontId="1"/>
  </si>
  <si>
    <t>いいえ</t>
    <phoneticPr fontId="1"/>
  </si>
  <si>
    <t>椅子に座った状態から何もつかまらずに立ち上がっていますか</t>
    <rPh sb="0" eb="2">
      <t>イス</t>
    </rPh>
    <rPh sb="3" eb="4">
      <t>スワ</t>
    </rPh>
    <rPh sb="6" eb="8">
      <t>ジョウタイ</t>
    </rPh>
    <rPh sb="10" eb="11">
      <t>ナニ</t>
    </rPh>
    <rPh sb="18" eb="19">
      <t>タ</t>
    </rPh>
    <rPh sb="20" eb="21">
      <t>ア</t>
    </rPh>
    <phoneticPr fontId="1"/>
  </si>
  <si>
    <t>体調が悪くて外出してない</t>
  </si>
  <si>
    <t>該当する</t>
  </si>
  <si>
    <t>かかりつけの医師と相談し体調をととのえたい</t>
  </si>
  <si>
    <t>該当する</t>
    <rPh sb="0" eb="2">
      <t>ガイトウ</t>
    </rPh>
    <phoneticPr fontId="1"/>
  </si>
  <si>
    <t>１５分位続けて歩いていますか</t>
    <rPh sb="2" eb="3">
      <t>フン</t>
    </rPh>
    <rPh sb="3" eb="4">
      <t>クライ</t>
    </rPh>
    <rPh sb="4" eb="5">
      <t>ツヅ</t>
    </rPh>
    <rPh sb="7" eb="8">
      <t>アル</t>
    </rPh>
    <phoneticPr fontId="1"/>
  </si>
  <si>
    <t>行くところがない</t>
  </si>
  <si>
    <t>家や地域で取り組める役割をもつ</t>
  </si>
  <si>
    <t>この１年間に転んだことはありますか</t>
    <rPh sb="3" eb="5">
      <t>ネンカン</t>
    </rPh>
    <rPh sb="6" eb="7">
      <t>コロ</t>
    </rPh>
    <phoneticPr fontId="1"/>
  </si>
  <si>
    <t>はい</t>
    <phoneticPr fontId="1"/>
  </si>
  <si>
    <t>気分が沈むため</t>
  </si>
  <si>
    <t>かかりつけの医師と相談し気分障害をととのえたい</t>
  </si>
  <si>
    <t>転倒に対する不安は大きいですか</t>
    <rPh sb="0" eb="2">
      <t>テントウ</t>
    </rPh>
    <rPh sb="3" eb="4">
      <t>タイ</t>
    </rPh>
    <rPh sb="6" eb="8">
      <t>フアン</t>
    </rPh>
    <rPh sb="9" eb="10">
      <t>オオ</t>
    </rPh>
    <phoneticPr fontId="1"/>
  </si>
  <si>
    <t>膝、腰、足がふらついたいり、痛いため</t>
  </si>
  <si>
    <t>支援者といっしょに、できる外出や運動に取り組む</t>
  </si>
  <si>
    <t>バスや電車で１人で外出していますか</t>
    <rPh sb="7" eb="8">
      <t>ニン</t>
    </rPh>
    <rPh sb="9" eb="11">
      <t>ガイシュツ</t>
    </rPh>
    <phoneticPr fontId="1"/>
  </si>
  <si>
    <t>生活機能低下</t>
    <rPh sb="0" eb="2">
      <t>セイカツ</t>
    </rPh>
    <rPh sb="2" eb="4">
      <t>キノウ</t>
    </rPh>
    <rPh sb="4" eb="6">
      <t>テイカ</t>
    </rPh>
    <phoneticPr fontId="1"/>
  </si>
  <si>
    <t>外出しにくい居住環境のため</t>
  </si>
  <si>
    <t>外出できるよう居住環境を整えたい</t>
  </si>
  <si>
    <t>週に１回以上は外出していますか</t>
    <rPh sb="0" eb="1">
      <t>シュウ</t>
    </rPh>
    <rPh sb="3" eb="4">
      <t>カイ</t>
    </rPh>
    <rPh sb="4" eb="6">
      <t>イジョウ</t>
    </rPh>
    <rPh sb="7" eb="9">
      <t>ガイシュツ</t>
    </rPh>
    <phoneticPr fontId="1"/>
  </si>
  <si>
    <t>閉じこもり</t>
    <rPh sb="0" eb="1">
      <t>ト</t>
    </rPh>
    <phoneticPr fontId="1"/>
  </si>
  <si>
    <t>家族からの影響のため</t>
  </si>
  <si>
    <t>家族の協力を得ながら活動したい</t>
  </si>
  <si>
    <t>昨年と比べて外出の回数が減っていますか</t>
    <rPh sb="0" eb="2">
      <t>サクネン</t>
    </rPh>
    <rPh sb="3" eb="4">
      <t>クラ</t>
    </rPh>
    <rPh sb="6" eb="8">
      <t>ガイシュツ</t>
    </rPh>
    <rPh sb="9" eb="11">
      <t>カイスウ</t>
    </rPh>
    <rPh sb="12" eb="13">
      <t>ヘ</t>
    </rPh>
    <phoneticPr fontId="1"/>
  </si>
  <si>
    <t>尿漏れが気になるため</t>
  </si>
  <si>
    <t>治療や運動、下着の工夫などで尿漏れを改善したい</t>
  </si>
  <si>
    <t>その他記載欄</t>
    <rPh sb="2" eb="3">
      <t>タ</t>
    </rPh>
    <rPh sb="3" eb="5">
      <t>キサイ</t>
    </rPh>
    <rPh sb="5" eb="6">
      <t>ラン</t>
    </rPh>
    <phoneticPr fontId="1"/>
  </si>
  <si>
    <t>日常生活（家庭生活）について</t>
    <phoneticPr fontId="1"/>
  </si>
  <si>
    <t>生活機能低下・物忘れ</t>
  </si>
  <si>
    <t>２．</t>
    <phoneticPr fontId="1"/>
  </si>
  <si>
    <t>日用品の買い物をしていますか</t>
    <rPh sb="4" eb="5">
      <t>カ</t>
    </rPh>
    <rPh sb="6" eb="7">
      <t>モノ</t>
    </rPh>
    <phoneticPr fontId="1"/>
  </si>
  <si>
    <t>どうして生活機能低下や物忘れを起こしやすい生活なのでしょうか</t>
  </si>
  <si>
    <t>預貯金の出し入れをしていますか</t>
    <rPh sb="0" eb="3">
      <t>ヨチョキン</t>
    </rPh>
    <rPh sb="4" eb="5">
      <t>ダ</t>
    </rPh>
    <rPh sb="6" eb="7">
      <t>イ</t>
    </rPh>
    <phoneticPr fontId="1"/>
  </si>
  <si>
    <t>家事などできるがしていない場合</t>
  </si>
  <si>
    <t>物忘れ</t>
    <rPh sb="0" eb="1">
      <t>モノ</t>
    </rPh>
    <rPh sb="1" eb="2">
      <t>ワス</t>
    </rPh>
    <phoneticPr fontId="1"/>
  </si>
  <si>
    <t>はい</t>
  </si>
  <si>
    <t>日頃運動をしていない</t>
  </si>
  <si>
    <t>普段の生活に自分に合った運動を取り入れる</t>
  </si>
  <si>
    <t>していない</t>
    <phoneticPr fontId="1"/>
  </si>
  <si>
    <t>自分で電話番号を調べて、電話をかけることをしていますか</t>
    <rPh sb="0" eb="2">
      <t>ジブン</t>
    </rPh>
    <rPh sb="3" eb="5">
      <t>デンワ</t>
    </rPh>
    <rPh sb="5" eb="7">
      <t>バンゴウ</t>
    </rPh>
    <rPh sb="8" eb="9">
      <t>シラ</t>
    </rPh>
    <rPh sb="12" eb="14">
      <t>デンワ</t>
    </rPh>
    <phoneticPr fontId="1"/>
  </si>
  <si>
    <t>家の中で何も役割がない</t>
  </si>
  <si>
    <t>ない</t>
    <phoneticPr fontId="1"/>
  </si>
  <si>
    <t>今日が何月何日かわからない時がありますか</t>
    <rPh sb="0" eb="2">
      <t>キョウ</t>
    </rPh>
    <rPh sb="3" eb="5">
      <t>ナンガツ</t>
    </rPh>
    <rPh sb="5" eb="7">
      <t>ナンニチ</t>
    </rPh>
    <rPh sb="13" eb="14">
      <t>トキ</t>
    </rPh>
    <phoneticPr fontId="1"/>
  </si>
  <si>
    <t>面倒で家事などしたくない</t>
  </si>
  <si>
    <t>したくない</t>
    <phoneticPr fontId="1"/>
  </si>
  <si>
    <t>半年前に比べて固いものが食べにくくなりましたか</t>
    <rPh sb="0" eb="2">
      <t>ハントシ</t>
    </rPh>
    <rPh sb="2" eb="3">
      <t>マエ</t>
    </rPh>
    <rPh sb="4" eb="5">
      <t>クラ</t>
    </rPh>
    <rPh sb="7" eb="8">
      <t>カタ</t>
    </rPh>
    <rPh sb="12" eb="13">
      <t>タ</t>
    </rPh>
    <phoneticPr fontId="1"/>
  </si>
  <si>
    <t>口腔ケア(口腔機能低下）</t>
    <rPh sb="0" eb="2">
      <t>コウクウ</t>
    </rPh>
    <rPh sb="5" eb="7">
      <t>コウクウ</t>
    </rPh>
    <rPh sb="7" eb="9">
      <t>キノウ</t>
    </rPh>
    <rPh sb="9" eb="11">
      <t>テイカ</t>
    </rPh>
    <phoneticPr fontId="1"/>
  </si>
  <si>
    <t>メリハリのある生活をしていない</t>
  </si>
  <si>
    <t>起床や食事時間を決め、メリハリのある生活をすごす</t>
  </si>
  <si>
    <t>していない</t>
    <phoneticPr fontId="1"/>
  </si>
  <si>
    <t>お茶や汁物等でむせることがありますか</t>
    <rPh sb="1" eb="2">
      <t>チャ</t>
    </rPh>
    <rPh sb="3" eb="4">
      <t>シル</t>
    </rPh>
    <rPh sb="4" eb="5">
      <t>モノ</t>
    </rPh>
    <rPh sb="5" eb="6">
      <t>トウ</t>
    </rPh>
    <phoneticPr fontId="1"/>
  </si>
  <si>
    <t>口腔ケア(口腔機能低下）</t>
    <rPh sb="0" eb="2">
      <t>コウクウ</t>
    </rPh>
    <phoneticPr fontId="1"/>
  </si>
  <si>
    <t>家事などできない状態の場合</t>
  </si>
  <si>
    <t>口の渇きが気になりますか</t>
    <rPh sb="0" eb="1">
      <t>クチ</t>
    </rPh>
    <rPh sb="2" eb="3">
      <t>カワ</t>
    </rPh>
    <rPh sb="5" eb="6">
      <t>キ</t>
    </rPh>
    <phoneticPr fontId="1"/>
  </si>
  <si>
    <t>体調が悪くて家事などできない</t>
  </si>
  <si>
    <t>できない</t>
    <phoneticPr fontId="1"/>
  </si>
  <si>
    <t>できない</t>
    <phoneticPr fontId="1"/>
  </si>
  <si>
    <t>毎日、歯みがきや入れ歯の手入れをしていますか。</t>
    <rPh sb="0" eb="2">
      <t>マイニチ</t>
    </rPh>
    <rPh sb="3" eb="4">
      <t>ハ</t>
    </rPh>
    <rPh sb="8" eb="9">
      <t>イ</t>
    </rPh>
    <rPh sb="10" eb="11">
      <t>バ</t>
    </rPh>
    <rPh sb="12" eb="14">
      <t>テイ</t>
    </rPh>
    <phoneticPr fontId="1"/>
  </si>
  <si>
    <t>口腔ケア</t>
    <rPh sb="0" eb="2">
      <t>コウクウ</t>
    </rPh>
    <phoneticPr fontId="1"/>
  </si>
  <si>
    <t>家事をすると疲れる</t>
  </si>
  <si>
    <t>疲れる</t>
    <rPh sb="0" eb="1">
      <t>ツカ</t>
    </rPh>
    <phoneticPr fontId="1"/>
  </si>
  <si>
    <t>支援者といっしょに、できる家事に取り組む</t>
  </si>
  <si>
    <t>膝・腰・足がふらついたり、痛いため家事ができない</t>
  </si>
  <si>
    <t>ひとりでは危なくて家事ができない</t>
  </si>
  <si>
    <t>友人の家を訪ねていますか</t>
    <rPh sb="0" eb="2">
      <t>ユウジン</t>
    </rPh>
    <rPh sb="3" eb="4">
      <t>イエ</t>
    </rPh>
    <rPh sb="5" eb="6">
      <t>タズ</t>
    </rPh>
    <phoneticPr fontId="1"/>
  </si>
  <si>
    <t>物忘れ　　　閉じこもり</t>
    <rPh sb="0" eb="2">
      <t>モノワス</t>
    </rPh>
    <rPh sb="6" eb="7">
      <t>ト</t>
    </rPh>
    <phoneticPr fontId="1"/>
  </si>
  <si>
    <t>家族や友人の相談にのっていますか</t>
    <rPh sb="0" eb="2">
      <t>カゾク</t>
    </rPh>
    <rPh sb="3" eb="5">
      <t>ユウジン</t>
    </rPh>
    <rPh sb="6" eb="8">
      <t>ソウダン</t>
    </rPh>
    <phoneticPr fontId="1"/>
  </si>
  <si>
    <t>口腔ケア</t>
  </si>
  <si>
    <t>（ここ２週間）毎日の生活に充実感がない</t>
    <rPh sb="4" eb="6">
      <t>シュウカン</t>
    </rPh>
    <rPh sb="7" eb="9">
      <t>マイニチ</t>
    </rPh>
    <rPh sb="10" eb="12">
      <t>セイカツ</t>
    </rPh>
    <rPh sb="13" eb="15">
      <t>ジュウジツ</t>
    </rPh>
    <rPh sb="15" eb="16">
      <t>カン</t>
    </rPh>
    <phoneticPr fontId="1"/>
  </si>
  <si>
    <t>うつ傾向</t>
    <rPh sb="2" eb="4">
      <t>ケイコウ</t>
    </rPh>
    <phoneticPr fontId="1"/>
  </si>
  <si>
    <t>どうして食べたり飲んだりしにくいのでしょうか</t>
  </si>
  <si>
    <t>（ここ２週間）これまで楽しんでやれていたことが楽しめなくなった</t>
    <rPh sb="4" eb="6">
      <t>シュウカン</t>
    </rPh>
    <rPh sb="11" eb="12">
      <t>タノ</t>
    </rPh>
    <rPh sb="23" eb="24">
      <t>タノ</t>
    </rPh>
    <phoneticPr fontId="1"/>
  </si>
  <si>
    <t>歯や歯ぐき、入れ歯の具合が悪い（噛むと痛む等）</t>
  </si>
  <si>
    <t>（ここ２週間）以前は楽にできていたことが今ではおっくうに感じられる</t>
    <rPh sb="4" eb="6">
      <t>シュウカン</t>
    </rPh>
    <rPh sb="7" eb="9">
      <t>イゼン</t>
    </rPh>
    <rPh sb="10" eb="11">
      <t>ラク</t>
    </rPh>
    <rPh sb="20" eb="21">
      <t>イマ</t>
    </rPh>
    <rPh sb="28" eb="29">
      <t>カン</t>
    </rPh>
    <phoneticPr fontId="1"/>
  </si>
  <si>
    <t>歯が抜けているのに入れ歯を使っていない</t>
  </si>
  <si>
    <t>（ここ２週間）自分が役に立つ人間だと思えない</t>
    <rPh sb="4" eb="6">
      <t>シュウカン</t>
    </rPh>
    <rPh sb="7" eb="9">
      <t>ジブン</t>
    </rPh>
    <rPh sb="10" eb="11">
      <t>ヤク</t>
    </rPh>
    <rPh sb="12" eb="13">
      <t>タ</t>
    </rPh>
    <rPh sb="14" eb="16">
      <t>ニンゲン</t>
    </rPh>
    <rPh sb="18" eb="19">
      <t>オモ</t>
    </rPh>
    <phoneticPr fontId="1"/>
  </si>
  <si>
    <t>口の中が粘つく、口がパサつく</t>
  </si>
  <si>
    <t>お口のストレッチに取り組み、楽しく、おいしく食べたい</t>
  </si>
  <si>
    <t>【本来行うべき支援が実施できない場合】
　妥当な支援の実施に向けた方針</t>
    <rPh sb="21" eb="23">
      <t>ダトウ</t>
    </rPh>
    <rPh sb="24" eb="26">
      <t>シエン</t>
    </rPh>
    <rPh sb="27" eb="29">
      <t>ジッシ</t>
    </rPh>
    <rPh sb="30" eb="31">
      <t>ム</t>
    </rPh>
    <rPh sb="33" eb="35">
      <t>ホウシン</t>
    </rPh>
    <phoneticPr fontId="1"/>
  </si>
  <si>
    <t>総合的な方針</t>
    <rPh sb="0" eb="2">
      <t>ソウゴウ</t>
    </rPh>
    <rPh sb="2" eb="3">
      <t>テキ</t>
    </rPh>
    <rPh sb="4" eb="6">
      <t>ホウシン</t>
    </rPh>
    <phoneticPr fontId="1"/>
  </si>
  <si>
    <t>（ここ２週間）わけもなく疲れたような感じがする</t>
    <rPh sb="4" eb="6">
      <t>シュウカン</t>
    </rPh>
    <rPh sb="12" eb="13">
      <t>ツカ</t>
    </rPh>
    <rPh sb="18" eb="19">
      <t>カン</t>
    </rPh>
    <phoneticPr fontId="1"/>
  </si>
  <si>
    <t>味がわかりにくい、味が変になった</t>
  </si>
  <si>
    <t>健康管理について</t>
    <phoneticPr fontId="1"/>
  </si>
  <si>
    <t>困難</t>
    <rPh sb="0" eb="2">
      <t>コンナン</t>
    </rPh>
    <phoneticPr fontId="1"/>
  </si>
  <si>
    <t>食べる量が減りましたか（通常の2/3以下）</t>
    <rPh sb="0" eb="1">
      <t>タ</t>
    </rPh>
    <rPh sb="3" eb="4">
      <t>リョウ</t>
    </rPh>
    <rPh sb="5" eb="6">
      <t>ヘ</t>
    </rPh>
    <rPh sb="12" eb="14">
      <t>ツウジョウ</t>
    </rPh>
    <rPh sb="18" eb="20">
      <t>イカ</t>
    </rPh>
    <phoneticPr fontId="1"/>
  </si>
  <si>
    <t>低栄養</t>
    <rPh sb="0" eb="1">
      <t>テイ</t>
    </rPh>
    <rPh sb="1" eb="3">
      <t>エイヨウ</t>
    </rPh>
    <phoneticPr fontId="1"/>
  </si>
  <si>
    <t>６ヶ月間で２～３Kg以上の体重減少がありましたか</t>
    <rPh sb="2" eb="3">
      <t>ゲツ</t>
    </rPh>
    <rPh sb="3" eb="4">
      <t>カン</t>
    </rPh>
    <rPh sb="10" eb="12">
      <t>イジョウ</t>
    </rPh>
    <rPh sb="13" eb="15">
      <t>タイジュウ</t>
    </rPh>
    <rPh sb="15" eb="17">
      <t>ゲンショウ</t>
    </rPh>
    <phoneticPr fontId="1"/>
  </si>
  <si>
    <t>適切な口腔ケアを受けて、おいしく食べたい</t>
  </si>
  <si>
    <t>身長　[</t>
    <rPh sb="0" eb="2">
      <t>シンチョウ</t>
    </rPh>
    <phoneticPr fontId="1"/>
  </si>
  <si>
    <t>18.5未満</t>
    <rPh sb="4" eb="6">
      <t>ミマン</t>
    </rPh>
    <phoneticPr fontId="1"/>
  </si>
  <si>
    <t>健康のために自分で努めていることは何ですか</t>
    <rPh sb="0" eb="2">
      <t>ケンコウ</t>
    </rPh>
    <rPh sb="6" eb="8">
      <t>ジブン</t>
    </rPh>
    <rPh sb="9" eb="10">
      <t>ツト</t>
    </rPh>
    <rPh sb="17" eb="18">
      <t>ナニ</t>
    </rPh>
    <phoneticPr fontId="1"/>
  </si>
  <si>
    <t>うつ傾向</t>
  </si>
  <si>
    <t>自分なりの活動に取り組むことで、生活にはりあいがもてますか</t>
  </si>
  <si>
    <t>自分にあった活動に取り組み楽しみながら生活する</t>
  </si>
  <si>
    <t>①基本チェックで該当</t>
    <rPh sb="1" eb="3">
      <t>キホン</t>
    </rPh>
    <rPh sb="8" eb="10">
      <t>ガイトウ</t>
    </rPh>
    <phoneticPr fontId="1"/>
  </si>
  <si>
    <t>健康状態について
□主治医意見書、健診結果、観察結果等を踏まえた留意点</t>
    <rPh sb="0" eb="2">
      <t>ケンコウ</t>
    </rPh>
    <rPh sb="2" eb="4">
      <t>ジョウタイ</t>
    </rPh>
    <rPh sb="32" eb="35">
      <t>リュウイテン</t>
    </rPh>
    <phoneticPr fontId="1"/>
  </si>
  <si>
    <t>自分では解決の糸口がつかめない</t>
  </si>
  <si>
    <t>低栄養</t>
  </si>
  <si>
    <t>どうして低栄養をおこしやすい食生活なのでしょうか</t>
  </si>
  <si>
    <t>日頃、栄養など意識して食べてない</t>
  </si>
  <si>
    <t>買い物に行けない</t>
  </si>
  <si>
    <t>支援者といっしょにできる買い物をしたい</t>
  </si>
  <si>
    <t>歯や口の問題でおいしく食べれない</t>
  </si>
  <si>
    <t>地域包括支援センター</t>
    <phoneticPr fontId="1"/>
  </si>
  <si>
    <t>【確認印】</t>
    <phoneticPr fontId="1"/>
  </si>
  <si>
    <t>食べる気力がない</t>
  </si>
  <si>
    <t>食欲がでる生活環境（運動の習慣・一緒に食べる機会）をつくりたい</t>
  </si>
  <si>
    <t>転倒</t>
    <rPh sb="0" eb="2">
      <t>テントウ</t>
    </rPh>
    <phoneticPr fontId="1"/>
  </si>
  <si>
    <t>困難でない</t>
    <rPh sb="0" eb="2">
      <t>コンナン</t>
    </rPh>
    <phoneticPr fontId="1"/>
  </si>
  <si>
    <t>疲れない</t>
    <rPh sb="0" eb="1">
      <t>ツカ</t>
    </rPh>
    <phoneticPr fontId="1"/>
  </si>
  <si>
    <t>国基準項目</t>
    <rPh sb="0" eb="1">
      <t>クニ</t>
    </rPh>
    <rPh sb="1" eb="3">
      <t>キジュン</t>
    </rPh>
    <rPh sb="3" eb="5">
      <t>コウモク</t>
    </rPh>
    <phoneticPr fontId="1"/>
  </si>
  <si>
    <t>候補者選定</t>
    <rPh sb="0" eb="3">
      <t>コウホシャ</t>
    </rPh>
    <rPh sb="3" eb="5">
      <t>センテイ</t>
    </rPh>
    <phoneticPr fontId="1"/>
  </si>
  <si>
    <t>③　栄養改善2項目</t>
    <rPh sb="2" eb="4">
      <t>エイヨウ</t>
    </rPh>
    <rPh sb="4" eb="6">
      <t>カイゼン</t>
    </rPh>
    <rPh sb="7" eb="9">
      <t>コウモク</t>
    </rPh>
    <phoneticPr fontId="1"/>
  </si>
  <si>
    <t>社会参加、対人関係・コミュニケーションについて</t>
    <phoneticPr fontId="1"/>
  </si>
  <si>
    <t>３．</t>
    <phoneticPr fontId="1"/>
  </si>
  <si>
    <t>【意見】</t>
    <phoneticPr fontId="1"/>
  </si>
  <si>
    <t>したい</t>
    <phoneticPr fontId="1"/>
  </si>
  <si>
    <t>している</t>
    <phoneticPr fontId="1"/>
  </si>
  <si>
    <t>できる</t>
    <phoneticPr fontId="1"/>
  </si>
  <si>
    <t>もてる</t>
    <phoneticPr fontId="1"/>
  </si>
  <si>
    <t>していない</t>
    <phoneticPr fontId="1"/>
  </si>
  <si>
    <t>できない</t>
    <phoneticPr fontId="1"/>
  </si>
  <si>
    <t>もてない</t>
    <phoneticPr fontId="1"/>
  </si>
  <si>
    <t>ある</t>
    <phoneticPr fontId="1"/>
  </si>
  <si>
    <t>はい</t>
    <phoneticPr fontId="1"/>
  </si>
  <si>
    <t>ない</t>
    <phoneticPr fontId="1"/>
  </si>
  <si>
    <t>いいえ</t>
    <phoneticPr fontId="1"/>
  </si>
  <si>
    <t>1日</t>
    <rPh sb="1" eb="2">
      <t>ニチ</t>
    </rPh>
    <phoneticPr fontId="1"/>
  </si>
  <si>
    <t>1年</t>
    <rPh sb="1" eb="2">
      <t>ネン</t>
    </rPh>
    <phoneticPr fontId="1"/>
  </si>
  <si>
    <t>領域</t>
    <rPh sb="0" eb="2">
      <t>リョウイキ</t>
    </rPh>
    <phoneticPr fontId="1"/>
  </si>
  <si>
    <t>基本チェック結果</t>
    <rPh sb="0" eb="2">
      <t>キホン</t>
    </rPh>
    <rPh sb="6" eb="8">
      <t>ケッカ</t>
    </rPh>
    <phoneticPr fontId="1"/>
  </si>
  <si>
    <t>アセスメント領域と現在の状況</t>
    <phoneticPr fontId="1"/>
  </si>
  <si>
    <t>運動不足</t>
    <phoneticPr fontId="1"/>
  </si>
  <si>
    <t>栄養改善</t>
    <phoneticPr fontId="1"/>
  </si>
  <si>
    <t>口腔内ケア</t>
    <phoneticPr fontId="1"/>
  </si>
  <si>
    <t>閉じこもり予防</t>
    <phoneticPr fontId="1"/>
  </si>
  <si>
    <t>物忘れ予防</t>
    <phoneticPr fontId="1"/>
  </si>
  <si>
    <t>うつ予防</t>
    <phoneticPr fontId="1"/>
  </si>
  <si>
    <t>いいえ</t>
    <phoneticPr fontId="1"/>
  </si>
  <si>
    <t>はい</t>
    <phoneticPr fontId="1"/>
  </si>
  <si>
    <t>運動不足</t>
    <phoneticPr fontId="1"/>
  </si>
  <si>
    <t>栄養改善</t>
    <phoneticPr fontId="1"/>
  </si>
  <si>
    <t>口腔内ケア</t>
    <phoneticPr fontId="1"/>
  </si>
  <si>
    <t>閉じこもり予防</t>
    <phoneticPr fontId="1"/>
  </si>
  <si>
    <t>物忘れ予防</t>
    <phoneticPr fontId="1"/>
  </si>
  <si>
    <t>うつ予防</t>
    <phoneticPr fontId="1"/>
  </si>
  <si>
    <t>生活機能低下・物忘れ</t>
    <phoneticPr fontId="1"/>
  </si>
  <si>
    <t>生活機能低下</t>
    <phoneticPr fontId="1"/>
  </si>
  <si>
    <t>物忘れ</t>
    <phoneticPr fontId="1"/>
  </si>
  <si>
    <t>転倒　　　閉じこもり</t>
    <rPh sb="0" eb="2">
      <t>テントウ</t>
    </rPh>
    <rPh sb="5" eb="6">
      <t>ト</t>
    </rPh>
    <phoneticPr fontId="1"/>
  </si>
  <si>
    <t>]cm、体重　[</t>
    <phoneticPr fontId="1"/>
  </si>
  <si>
    <t>]ｋｇ  →</t>
    <phoneticPr fontId="1"/>
  </si>
  <si>
    <t>基本チェックで該当</t>
    <phoneticPr fontId="1"/>
  </si>
  <si>
    <t>１．</t>
  </si>
  <si>
    <t>身長</t>
    <rPh sb="0" eb="2">
      <t>シンチョウ</t>
    </rPh>
    <phoneticPr fontId="1"/>
  </si>
  <si>
    <t>目標についての
支援のポイント</t>
    <phoneticPr fontId="1"/>
  </si>
  <si>
    <t>本人等のセルフケアや家族の支援、インフォーマルサービス</t>
    <phoneticPr fontId="1"/>
  </si>
  <si>
    <t>サービス
種別</t>
    <phoneticPr fontId="1"/>
  </si>
  <si>
    <t>事業所</t>
    <phoneticPr fontId="1"/>
  </si>
  <si>
    <t>期間</t>
    <phoneticPr fontId="1"/>
  </si>
  <si>
    <t>総合的な方針：生活不活発病の改善・予防のポイント</t>
    <phoneticPr fontId="1"/>
  </si>
  <si>
    <t>体重</t>
    <phoneticPr fontId="1"/>
  </si>
  <si>
    <t>BMI</t>
    <phoneticPr fontId="1"/>
  </si>
  <si>
    <t>地域包括支援センター　意見</t>
    <rPh sb="11" eb="13">
      <t>イケン</t>
    </rPh>
    <phoneticPr fontId="1"/>
  </si>
  <si>
    <t>評価期間 2</t>
  </si>
  <si>
    <t>評価期間 3</t>
  </si>
  <si>
    <t>目標達成状況 2</t>
  </si>
  <si>
    <t>目標達成状況 3</t>
  </si>
  <si>
    <t>達成/未達成 2</t>
  </si>
  <si>
    <t>達成/未達成 3</t>
  </si>
  <si>
    <t>達成しない原因 本人・家族の意見 2</t>
  </si>
  <si>
    <t>達成しない原因 本人・家族の意見 3</t>
  </si>
  <si>
    <t>達成しない原因 計画作成者の評価 2</t>
  </si>
  <si>
    <t>達成しない原因 計画作成者の評価 3</t>
  </si>
  <si>
    <t>今後の方針 2</t>
  </si>
  <si>
    <t>今後の方針 3</t>
  </si>
  <si>
    <t>地域包括支援センター意見</t>
    <phoneticPr fontId="1"/>
  </si>
  <si>
    <t>運動・移動</t>
    <rPh sb="0" eb="2">
      <t>ウンドウ</t>
    </rPh>
    <rPh sb="3" eb="5">
      <t>イドウ</t>
    </rPh>
    <phoneticPr fontId="1"/>
  </si>
  <si>
    <t>階段昇</t>
    <rPh sb="0" eb="2">
      <t>カイダン</t>
    </rPh>
    <rPh sb="2" eb="3">
      <t>ノボ</t>
    </rPh>
    <phoneticPr fontId="1"/>
  </si>
  <si>
    <t>１５分歩行</t>
    <rPh sb="2" eb="3">
      <t>フン</t>
    </rPh>
    <rPh sb="3" eb="5">
      <t>ホコウ</t>
    </rPh>
    <phoneticPr fontId="1"/>
  </si>
  <si>
    <t>１年間の転倒</t>
    <rPh sb="1" eb="3">
      <t>ネンカン</t>
    </rPh>
    <rPh sb="4" eb="6">
      <t>テントウ</t>
    </rPh>
    <phoneticPr fontId="1"/>
  </si>
  <si>
    <t>転倒の不安</t>
    <rPh sb="0" eb="2">
      <t>テントウ</t>
    </rPh>
    <rPh sb="3" eb="5">
      <t>フアン</t>
    </rPh>
    <phoneticPr fontId="1"/>
  </si>
  <si>
    <t>１人で外出</t>
    <rPh sb="1" eb="2">
      <t>ニン</t>
    </rPh>
    <rPh sb="3" eb="5">
      <t>ガイシュツ</t>
    </rPh>
    <phoneticPr fontId="1"/>
  </si>
  <si>
    <t>外出頻度</t>
    <rPh sb="0" eb="2">
      <t>ガイシュツ</t>
    </rPh>
    <rPh sb="2" eb="4">
      <t>ヒンド</t>
    </rPh>
    <phoneticPr fontId="1"/>
  </si>
  <si>
    <t>外出の減少</t>
    <rPh sb="0" eb="2">
      <t>ガイシュツ</t>
    </rPh>
    <rPh sb="3" eb="5">
      <t>ゲンショウ</t>
    </rPh>
    <phoneticPr fontId="1"/>
  </si>
  <si>
    <t>日用品の買い物</t>
    <rPh sb="4" eb="5">
      <t>カ</t>
    </rPh>
    <rPh sb="6" eb="7">
      <t>モノ</t>
    </rPh>
    <phoneticPr fontId="1"/>
  </si>
  <si>
    <t>預貯金の出し入れ</t>
    <rPh sb="0" eb="3">
      <t>ヨチョキン</t>
    </rPh>
    <rPh sb="4" eb="5">
      <t>ダ</t>
    </rPh>
    <rPh sb="6" eb="7">
      <t>イ</t>
    </rPh>
    <phoneticPr fontId="1"/>
  </si>
  <si>
    <t>物忘れの指摘</t>
    <rPh sb="0" eb="2">
      <t>モノワス</t>
    </rPh>
    <rPh sb="4" eb="6">
      <t>シテキ</t>
    </rPh>
    <phoneticPr fontId="1"/>
  </si>
  <si>
    <t>電話の利用</t>
    <rPh sb="0" eb="2">
      <t>デンワ</t>
    </rPh>
    <rPh sb="3" eb="5">
      <t>リヨウ</t>
    </rPh>
    <phoneticPr fontId="1"/>
  </si>
  <si>
    <t>椅子立ち上がり</t>
    <rPh sb="0" eb="2">
      <t>イス</t>
    </rPh>
    <rPh sb="2" eb="3">
      <t>タ</t>
    </rPh>
    <rPh sb="4" eb="5">
      <t>ア</t>
    </rPh>
    <phoneticPr fontId="1"/>
  </si>
  <si>
    <t>今日の日付認識</t>
    <rPh sb="0" eb="2">
      <t>キョウ</t>
    </rPh>
    <rPh sb="3" eb="5">
      <t>ヒヅケ</t>
    </rPh>
    <rPh sb="5" eb="7">
      <t>ニンシキ</t>
    </rPh>
    <phoneticPr fontId="1"/>
  </si>
  <si>
    <t>固い食べ物</t>
    <rPh sb="0" eb="1">
      <t>カタ</t>
    </rPh>
    <rPh sb="2" eb="3">
      <t>タ</t>
    </rPh>
    <rPh sb="4" eb="5">
      <t>モノ</t>
    </rPh>
    <phoneticPr fontId="1"/>
  </si>
  <si>
    <t>口の渇き</t>
    <rPh sb="0" eb="1">
      <t>クチ</t>
    </rPh>
    <rPh sb="2" eb="3">
      <t>カワ</t>
    </rPh>
    <phoneticPr fontId="1"/>
  </si>
  <si>
    <t>歯の手入れ</t>
    <rPh sb="0" eb="1">
      <t>バ</t>
    </rPh>
    <rPh sb="2" eb="4">
      <t>テイ</t>
    </rPh>
    <phoneticPr fontId="1"/>
  </si>
  <si>
    <t>訪問</t>
    <rPh sb="0" eb="2">
      <t>ホウモン</t>
    </rPh>
    <phoneticPr fontId="1"/>
  </si>
  <si>
    <t>相談</t>
    <rPh sb="0" eb="2">
      <t>ソウダン</t>
    </rPh>
    <phoneticPr fontId="1"/>
  </si>
  <si>
    <t>生活の充実感</t>
    <rPh sb="0" eb="2">
      <t>セイカツ</t>
    </rPh>
    <rPh sb="3" eb="5">
      <t>ジュウジツ</t>
    </rPh>
    <rPh sb="5" eb="6">
      <t>カン</t>
    </rPh>
    <phoneticPr fontId="1"/>
  </si>
  <si>
    <t>楽しめなくなった</t>
    <rPh sb="0" eb="1">
      <t>タノ</t>
    </rPh>
    <phoneticPr fontId="1"/>
  </si>
  <si>
    <t>おっくうに感じられる</t>
    <rPh sb="5" eb="6">
      <t>カン</t>
    </rPh>
    <phoneticPr fontId="1"/>
  </si>
  <si>
    <t>役に立つ人間か</t>
    <rPh sb="0" eb="1">
      <t>ヤク</t>
    </rPh>
    <rPh sb="2" eb="3">
      <t>タ</t>
    </rPh>
    <rPh sb="4" eb="6">
      <t>ニンゲン</t>
    </rPh>
    <phoneticPr fontId="1"/>
  </si>
  <si>
    <t>疲れた感じ</t>
    <rPh sb="0" eb="1">
      <t>ツカ</t>
    </rPh>
    <rPh sb="3" eb="4">
      <t>カン</t>
    </rPh>
    <phoneticPr fontId="1"/>
  </si>
  <si>
    <t>食べる量の減少</t>
    <rPh sb="0" eb="1">
      <t>タ</t>
    </rPh>
    <rPh sb="3" eb="4">
      <t>リョウ</t>
    </rPh>
    <rPh sb="5" eb="7">
      <t>ゲンショウ</t>
    </rPh>
    <phoneticPr fontId="1"/>
  </si>
  <si>
    <t>体重減少</t>
    <rPh sb="0" eb="2">
      <t>タイジュウ</t>
    </rPh>
    <rPh sb="2" eb="4">
      <t>ゲンショウ</t>
    </rPh>
    <phoneticPr fontId="1"/>
  </si>
  <si>
    <t>自分で努めていること</t>
    <rPh sb="0" eb="2">
      <t>ジブン</t>
    </rPh>
    <rPh sb="3" eb="4">
      <t>ツト</t>
    </rPh>
    <phoneticPr fontId="1"/>
  </si>
  <si>
    <t>本人・家族の意欲・意向_1</t>
    <rPh sb="9" eb="11">
      <t>イコウ</t>
    </rPh>
    <phoneticPr fontId="1"/>
  </si>
  <si>
    <t>本人・家族の意欲・意向_2</t>
    <rPh sb="9" eb="11">
      <t>イコウ</t>
    </rPh>
    <phoneticPr fontId="1"/>
  </si>
  <si>
    <t>本人・家族の意欲・意向_3</t>
    <rPh sb="9" eb="11">
      <t>イコウ</t>
    </rPh>
    <phoneticPr fontId="1"/>
  </si>
  <si>
    <t>データ項目</t>
    <rPh sb="3" eb="5">
      <t>コウモク</t>
    </rPh>
    <phoneticPr fontId="1"/>
  </si>
  <si>
    <t>むせる</t>
    <phoneticPr fontId="1"/>
  </si>
  <si>
    <t>健康状態について</t>
    <phoneticPr fontId="1"/>
  </si>
  <si>
    <t>予防策の実施</t>
    <rPh sb="4" eb="6">
      <t>ジッシ</t>
    </rPh>
    <phoneticPr fontId="1"/>
  </si>
  <si>
    <t>薬の副作用の認知</t>
    <rPh sb="6" eb="8">
      <t>ニンチ</t>
    </rPh>
    <phoneticPr fontId="1"/>
  </si>
  <si>
    <t>足の問題の治療</t>
    <rPh sb="5" eb="7">
      <t>チリョウ</t>
    </rPh>
    <phoneticPr fontId="1"/>
  </si>
  <si>
    <t>体調の悪化</t>
    <rPh sb="3" eb="5">
      <t>アッカ</t>
    </rPh>
    <phoneticPr fontId="1"/>
  </si>
  <si>
    <t>訪問先</t>
    <rPh sb="0" eb="2">
      <t>ホウモン</t>
    </rPh>
    <rPh sb="2" eb="3">
      <t>サキ</t>
    </rPh>
    <phoneticPr fontId="1"/>
  </si>
  <si>
    <t>足元のふらつき</t>
    <rPh sb="0" eb="2">
      <t>アシモト</t>
    </rPh>
    <phoneticPr fontId="1"/>
  </si>
  <si>
    <t>足が悪い</t>
    <rPh sb="0" eb="1">
      <t>アシ</t>
    </rPh>
    <rPh sb="2" eb="3">
      <t>ワル</t>
    </rPh>
    <phoneticPr fontId="1"/>
  </si>
  <si>
    <t>入れ歯の不使用</t>
    <rPh sb="4" eb="7">
      <t>フシヨウ</t>
    </rPh>
    <phoneticPr fontId="1"/>
  </si>
  <si>
    <t>味の変化</t>
    <rPh sb="2" eb="4">
      <t>ヘンカ</t>
    </rPh>
    <phoneticPr fontId="1"/>
  </si>
  <si>
    <t>買い物不可</t>
    <rPh sb="3" eb="5">
      <t>フカ</t>
    </rPh>
    <phoneticPr fontId="1"/>
  </si>
  <si>
    <t>調理不可</t>
    <rPh sb="2" eb="4">
      <t>フカ</t>
    </rPh>
    <phoneticPr fontId="1"/>
  </si>
  <si>
    <t>１.</t>
    <phoneticPr fontId="1"/>
  </si>
  <si>
    <t>２.</t>
    <phoneticPr fontId="1"/>
  </si>
  <si>
    <t>３.</t>
    <phoneticPr fontId="1"/>
  </si>
  <si>
    <t>計画_事業者</t>
    <rPh sb="0" eb="2">
      <t>ケイカク</t>
    </rPh>
    <rPh sb="3" eb="6">
      <t>ジギョウシャ</t>
    </rPh>
    <phoneticPr fontId="1"/>
  </si>
  <si>
    <t>作成日</t>
    <rPh sb="0" eb="3">
      <t>サクセイビ</t>
    </rPh>
    <phoneticPr fontId="1"/>
  </si>
  <si>
    <t>地域包括センター</t>
    <rPh sb="0" eb="2">
      <t>チイキ</t>
    </rPh>
    <rPh sb="2" eb="4">
      <t>ホウカツ</t>
    </rPh>
    <phoneticPr fontId="1"/>
  </si>
  <si>
    <t>認定日</t>
    <rPh sb="0" eb="2">
      <t>ニンテイ</t>
    </rPh>
    <rPh sb="2" eb="3">
      <t>ビ</t>
    </rPh>
    <phoneticPr fontId="1"/>
  </si>
  <si>
    <t>認定期間</t>
    <rPh sb="0" eb="2">
      <t>ニンテイ</t>
    </rPh>
    <rPh sb="2" eb="4">
      <t>キカン</t>
    </rPh>
    <phoneticPr fontId="1"/>
  </si>
  <si>
    <t>課題に対する目標と提案_2</t>
  </si>
  <si>
    <t>課題に対する目標と提案_3</t>
  </si>
  <si>
    <t>意向/本人・家族_2</t>
  </si>
  <si>
    <t>意向/本人・家族_3</t>
  </si>
  <si>
    <t>生活目標：1日</t>
    <rPh sb="0" eb="2">
      <t>セイカツ</t>
    </rPh>
    <rPh sb="2" eb="4">
      <t>モクヒョウ</t>
    </rPh>
    <phoneticPr fontId="1"/>
  </si>
  <si>
    <t>生活目標：1年</t>
    <rPh sb="0" eb="2">
      <t>セイカツ</t>
    </rPh>
    <rPh sb="2" eb="4">
      <t>モクヒョウ</t>
    </rPh>
    <phoneticPr fontId="1"/>
  </si>
  <si>
    <t>支援目標１</t>
    <rPh sb="0" eb="2">
      <t>シエン</t>
    </rPh>
    <rPh sb="2" eb="4">
      <t>モクヒョウ</t>
    </rPh>
    <phoneticPr fontId="1"/>
  </si>
  <si>
    <t>支援目標２</t>
    <rPh sb="0" eb="2">
      <t>シエン</t>
    </rPh>
    <rPh sb="2" eb="4">
      <t>モクヒョウ</t>
    </rPh>
    <phoneticPr fontId="1"/>
  </si>
  <si>
    <t>支援目標３</t>
    <rPh sb="0" eb="2">
      <t>シエン</t>
    </rPh>
    <rPh sb="2" eb="4">
      <t>モクヒョウ</t>
    </rPh>
    <phoneticPr fontId="1"/>
  </si>
  <si>
    <t>支援のポイント_2</t>
  </si>
  <si>
    <t>支援のポイント_3</t>
  </si>
  <si>
    <t>インフォーマルサービス_2</t>
  </si>
  <si>
    <t>インフォーマルサービス_3</t>
  </si>
  <si>
    <t>介護保険サービス_2</t>
  </si>
  <si>
    <t>介護保険サービス_3</t>
  </si>
  <si>
    <t>サービス種別_2</t>
  </si>
  <si>
    <t>サービス種別_3</t>
  </si>
  <si>
    <t>事業所_2</t>
  </si>
  <si>
    <t>事業所_3</t>
  </si>
  <si>
    <t>期間_2</t>
  </si>
  <si>
    <t>期間_3</t>
  </si>
  <si>
    <t>判定</t>
    <rPh sb="0" eb="2">
      <t>ハンテイ</t>
    </rPh>
    <phoneticPr fontId="1"/>
  </si>
  <si>
    <t>【シート２】総合的課題整理</t>
    <rPh sb="6" eb="9">
      <t>ソウゴウテキ</t>
    </rPh>
    <rPh sb="9" eb="11">
      <t>カダイ</t>
    </rPh>
    <rPh sb="11" eb="13">
      <t>セイリ</t>
    </rPh>
    <phoneticPr fontId="1"/>
  </si>
  <si>
    <t>【シート３】支援計画</t>
    <rPh sb="6" eb="8">
      <t>シエン</t>
    </rPh>
    <rPh sb="8" eb="10">
      <t>ケイカク</t>
    </rPh>
    <phoneticPr fontId="1"/>
  </si>
  <si>
    <t>【シート４】評価</t>
    <rPh sb="6" eb="8">
      <t>ヒョウカ</t>
    </rPh>
    <phoneticPr fontId="1"/>
  </si>
  <si>
    <t>どうして口腔ケアが不十分になっているのでしょうか</t>
    <phoneticPr fontId="1"/>
  </si>
  <si>
    <t>周りの人から「いつも同じ事を聞く」などの物忘れがあると言われますか</t>
    <rPh sb="0" eb="1">
      <t>マワ</t>
    </rPh>
    <rPh sb="3" eb="4">
      <t>ヒト</t>
    </rPh>
    <rPh sb="10" eb="11">
      <t>オナ</t>
    </rPh>
    <rPh sb="12" eb="13">
      <t>コト</t>
    </rPh>
    <rPh sb="14" eb="15">
      <t>キ</t>
    </rPh>
    <rPh sb="20" eb="22">
      <t>モノワス</t>
    </rPh>
    <rPh sb="27" eb="28">
      <t>イ</t>
    </rPh>
    <phoneticPr fontId="1"/>
  </si>
  <si>
    <t>基本チェックリスト</t>
    <rPh sb="0" eb="2">
      <t>キホン</t>
    </rPh>
    <phoneticPr fontId="1"/>
  </si>
  <si>
    <t>市追加項目</t>
    <rPh sb="0" eb="1">
      <t>シ</t>
    </rPh>
    <rPh sb="1" eb="3">
      <t>ツイカ</t>
    </rPh>
    <rPh sb="3" eb="5">
      <t>コウモク</t>
    </rPh>
    <phoneticPr fontId="1"/>
  </si>
  <si>
    <t>歯みがきやいればの手入れが面倒だったり、忘れてしまう</t>
    <phoneticPr fontId="1"/>
  </si>
  <si>
    <t>口腔の問題に関心がない、放置している</t>
    <phoneticPr fontId="1"/>
  </si>
  <si>
    <t>歯や入れ歯の手入れ、ブクブクうがいが難しい</t>
    <phoneticPr fontId="1"/>
  </si>
  <si>
    <t>その他記載欄</t>
    <phoneticPr fontId="1"/>
  </si>
  <si>
    <t>口腔ケアを習慣づけたい</t>
    <phoneticPr fontId="1"/>
  </si>
  <si>
    <t>口腔ケアに取り組みたい</t>
    <phoneticPr fontId="1"/>
  </si>
  <si>
    <t>口腔ケアの支援を受ける</t>
    <phoneticPr fontId="1"/>
  </si>
  <si>
    <t>調理ができない</t>
    <phoneticPr fontId="1"/>
  </si>
  <si>
    <t>調理ができるようになりたい</t>
    <rPh sb="0" eb="2">
      <t>チョウリ</t>
    </rPh>
    <phoneticPr fontId="1"/>
  </si>
  <si>
    <t>計画者名</t>
    <rPh sb="0" eb="2">
      <t>ケイカク</t>
    </rPh>
    <rPh sb="2" eb="3">
      <t>シャ</t>
    </rPh>
    <rPh sb="3" eb="4">
      <t>ナ</t>
    </rPh>
    <phoneticPr fontId="1"/>
  </si>
  <si>
    <t>【シート１】アセスメント</t>
    <phoneticPr fontId="1"/>
  </si>
  <si>
    <t>12-①</t>
    <phoneticPr fontId="1"/>
  </si>
  <si>
    <t>12-②</t>
    <phoneticPr fontId="1"/>
  </si>
  <si>
    <t>12-③</t>
    <phoneticPr fontId="1"/>
  </si>
  <si>
    <t>-</t>
    <phoneticPr fontId="1"/>
  </si>
  <si>
    <t>-</t>
    <phoneticPr fontId="1"/>
  </si>
  <si>
    <t>-</t>
    <phoneticPr fontId="1"/>
  </si>
  <si>
    <t>日常生活</t>
    <phoneticPr fontId="1"/>
  </si>
  <si>
    <t>社会参加</t>
    <phoneticPr fontId="1"/>
  </si>
  <si>
    <t>健康管理</t>
    <phoneticPr fontId="1"/>
  </si>
  <si>
    <t>転倒予防</t>
    <phoneticPr fontId="1"/>
  </si>
  <si>
    <t>日ごろの運動</t>
    <phoneticPr fontId="1"/>
  </si>
  <si>
    <t>気分が沈む</t>
    <phoneticPr fontId="1"/>
  </si>
  <si>
    <t>居住環境</t>
    <phoneticPr fontId="1"/>
  </si>
  <si>
    <t>家族の影響</t>
    <phoneticPr fontId="1"/>
  </si>
  <si>
    <t>尿漏れ</t>
    <phoneticPr fontId="1"/>
  </si>
  <si>
    <t>運動をしていない</t>
    <phoneticPr fontId="1"/>
  </si>
  <si>
    <t>役割がない</t>
    <phoneticPr fontId="1"/>
  </si>
  <si>
    <t>面倒</t>
    <phoneticPr fontId="1"/>
  </si>
  <si>
    <t>メリハリのない生活</t>
    <phoneticPr fontId="1"/>
  </si>
  <si>
    <t>家事などできない状態の場合</t>
    <phoneticPr fontId="1"/>
  </si>
  <si>
    <t>体調が悪い</t>
    <phoneticPr fontId="1"/>
  </si>
  <si>
    <t>疲れる</t>
    <phoneticPr fontId="1"/>
  </si>
  <si>
    <t>ひとりでは危ない</t>
    <phoneticPr fontId="1"/>
  </si>
  <si>
    <t>歯の具合</t>
    <phoneticPr fontId="1"/>
  </si>
  <si>
    <t>口の粘り、パサつき</t>
    <phoneticPr fontId="1"/>
  </si>
  <si>
    <t>歯磨きが面倒</t>
    <phoneticPr fontId="1"/>
  </si>
  <si>
    <t>口腔問題の放置</t>
    <phoneticPr fontId="1"/>
  </si>
  <si>
    <t>歯磨きの困難</t>
    <phoneticPr fontId="1"/>
  </si>
  <si>
    <t>生活のはりあい</t>
    <phoneticPr fontId="1"/>
  </si>
  <si>
    <t>解決の糸口</t>
    <phoneticPr fontId="1"/>
  </si>
  <si>
    <t>栄養の意識</t>
    <phoneticPr fontId="1"/>
  </si>
  <si>
    <t>歯や口の問題</t>
    <phoneticPr fontId="1"/>
  </si>
  <si>
    <t>気力がない</t>
    <phoneticPr fontId="1"/>
  </si>
  <si>
    <t>課題に対する目標と提案_1</t>
    <phoneticPr fontId="1"/>
  </si>
  <si>
    <t>意向/本人・家族_1</t>
    <phoneticPr fontId="1"/>
  </si>
  <si>
    <t>支援のポイント_1</t>
    <phoneticPr fontId="1"/>
  </si>
  <si>
    <t>インフォーマルサービス_1</t>
    <phoneticPr fontId="1"/>
  </si>
  <si>
    <t>介護保険サービス_1</t>
    <phoneticPr fontId="1"/>
  </si>
  <si>
    <t>サービス種別_1</t>
    <phoneticPr fontId="1"/>
  </si>
  <si>
    <t>事業所_1</t>
    <phoneticPr fontId="1"/>
  </si>
  <si>
    <t>期間_1</t>
    <phoneticPr fontId="1"/>
  </si>
  <si>
    <t>実施方針</t>
    <phoneticPr fontId="1"/>
  </si>
  <si>
    <t>予防のポイント</t>
    <phoneticPr fontId="1"/>
  </si>
  <si>
    <t>運動不足</t>
    <phoneticPr fontId="1"/>
  </si>
  <si>
    <t>握力</t>
    <phoneticPr fontId="1"/>
  </si>
  <si>
    <t>開眼片足立時間</t>
    <phoneticPr fontId="1"/>
  </si>
  <si>
    <t>10m(5m)歩行速度</t>
    <phoneticPr fontId="1"/>
  </si>
  <si>
    <t>栄養改善</t>
    <phoneticPr fontId="1"/>
  </si>
  <si>
    <t>血清アルブミン値</t>
    <phoneticPr fontId="1"/>
  </si>
  <si>
    <t>口腔内ケア</t>
    <phoneticPr fontId="1"/>
  </si>
  <si>
    <t>視診による衛生状態</t>
    <phoneticPr fontId="1"/>
  </si>
  <si>
    <t>反復唾液嚥下テスト</t>
    <phoneticPr fontId="1"/>
  </si>
  <si>
    <t>閉じこもり予防</t>
    <phoneticPr fontId="1"/>
  </si>
  <si>
    <t>物忘れ予防</t>
    <phoneticPr fontId="1"/>
  </si>
  <si>
    <t>うつ予防</t>
    <phoneticPr fontId="1"/>
  </si>
  <si>
    <t>評価期間 1</t>
    <phoneticPr fontId="1"/>
  </si>
  <si>
    <t>目標達成状況 1</t>
    <phoneticPr fontId="1"/>
  </si>
  <si>
    <t>達成/未達成 1</t>
    <phoneticPr fontId="1"/>
  </si>
  <si>
    <t>達成しない原因 本人・家族の意見 1</t>
    <phoneticPr fontId="1"/>
  </si>
  <si>
    <t>達成しない原因 計画作成者の評価 1</t>
    <phoneticPr fontId="1"/>
  </si>
  <si>
    <t>今後の方針 1</t>
    <phoneticPr fontId="1"/>
  </si>
  <si>
    <t>総合的な方針</t>
    <phoneticPr fontId="1"/>
  </si>
  <si>
    <t>地域包括支援センター意見</t>
    <phoneticPr fontId="1"/>
  </si>
  <si>
    <t>プラン</t>
    <phoneticPr fontId="1"/>
  </si>
  <si>
    <t>サービス</t>
    <phoneticPr fontId="1"/>
  </si>
  <si>
    <t>どうして閉じこもりやすい生活になったのでしょうか</t>
    <phoneticPr fontId="1"/>
  </si>
  <si>
    <t>歯科受診を勧める</t>
    <rPh sb="2" eb="4">
      <t>ジュシン</t>
    </rPh>
    <phoneticPr fontId="1"/>
  </si>
  <si>
    <t>生活にはりあいがもてない</t>
    <phoneticPr fontId="1"/>
  </si>
  <si>
    <t>栄養に配慮して食事をしたい</t>
    <rPh sb="3" eb="5">
      <t>ハイリョ</t>
    </rPh>
    <rPh sb="7" eb="9">
      <t>ショクジ</t>
    </rPh>
    <phoneticPr fontId="1"/>
  </si>
  <si>
    <t>○</t>
    <phoneticPr fontId="1"/>
  </si>
  <si>
    <t>①　20項目中10項目以上</t>
    <rPh sb="4" eb="6">
      <t>コウモク</t>
    </rPh>
    <rPh sb="6" eb="7">
      <t>ナカ</t>
    </rPh>
    <rPh sb="9" eb="11">
      <t>コウモク</t>
    </rPh>
    <rPh sb="11" eb="13">
      <t>イジョウ</t>
    </rPh>
    <phoneticPr fontId="1"/>
  </si>
  <si>
    <t>②　運動機能向上3項目以上</t>
    <rPh sb="2" eb="4">
      <t>ウンドウ</t>
    </rPh>
    <rPh sb="4" eb="6">
      <t>キノウ</t>
    </rPh>
    <rPh sb="6" eb="8">
      <t>コウジョウ</t>
    </rPh>
    <rPh sb="9" eb="11">
      <t>コウモク</t>
    </rPh>
    <rPh sb="11" eb="13">
      <t>イジョウ</t>
    </rPh>
    <phoneticPr fontId="1"/>
  </si>
  <si>
    <t>④　口腔機能向上2項目以上</t>
    <rPh sb="2" eb="4">
      <t>コウクウ</t>
    </rPh>
    <rPh sb="4" eb="6">
      <t>キノウ</t>
    </rPh>
    <rPh sb="6" eb="8">
      <t>コウジョウ</t>
    </rPh>
    <rPh sb="9" eb="11">
      <t>コウモク</t>
    </rPh>
    <rPh sb="11" eb="13">
      <t>イジョウ</t>
    </rPh>
    <phoneticPr fontId="1"/>
  </si>
  <si>
    <t>要支援１</t>
    <rPh sb="0" eb="1">
      <t>ヨウ</t>
    </rPh>
    <rPh sb="1" eb="3">
      <t>シエン</t>
    </rPh>
    <phoneticPr fontId="1"/>
  </si>
  <si>
    <t>要支援２</t>
    <rPh sb="0" eb="1">
      <t>ヨウ</t>
    </rPh>
    <rPh sb="1" eb="3">
      <t>シエン</t>
    </rPh>
    <phoneticPr fontId="1"/>
  </si>
  <si>
    <t>認定済</t>
    <rPh sb="0" eb="2">
      <t>ニンテイ</t>
    </rPh>
    <rPh sb="2" eb="3">
      <t>ズ</t>
    </rPh>
    <phoneticPr fontId="1"/>
  </si>
  <si>
    <t>申請中</t>
    <rPh sb="0" eb="2">
      <t>シンセイ</t>
    </rPh>
    <rPh sb="2" eb="3">
      <t>チュウ</t>
    </rPh>
    <phoneticPr fontId="1"/>
  </si>
  <si>
    <t>初回</t>
    <rPh sb="0" eb="2">
      <t>ショカイ</t>
    </rPh>
    <phoneticPr fontId="1"/>
  </si>
  <si>
    <t>紹介</t>
    <rPh sb="0" eb="2">
      <t>ショウカイ</t>
    </rPh>
    <phoneticPr fontId="1"/>
  </si>
  <si>
    <t>継続</t>
    <rPh sb="0" eb="2">
      <t>ケイゾク</t>
    </rPh>
    <phoneticPr fontId="1"/>
  </si>
  <si>
    <t>該当しない</t>
    <phoneticPr fontId="1"/>
  </si>
  <si>
    <t>したくない</t>
    <phoneticPr fontId="1"/>
  </si>
  <si>
    <t>計画に関する同意</t>
    <rPh sb="0" eb="2">
      <t>ケイカク</t>
    </rPh>
    <rPh sb="3" eb="4">
      <t>カン</t>
    </rPh>
    <rPh sb="6" eb="8">
      <t>ドウイ</t>
    </rPh>
    <phoneticPr fontId="1"/>
  </si>
  <si>
    <t>達成</t>
    <rPh sb="0" eb="2">
      <t>タッセイ</t>
    </rPh>
    <phoneticPr fontId="1"/>
  </si>
  <si>
    <t>未達成</t>
    <rPh sb="0" eb="3">
      <t>ミタッセイ</t>
    </rPh>
    <phoneticPr fontId="1"/>
  </si>
  <si>
    <r>
      <t>　上記計画について、同意いたします。
　　</t>
    </r>
    <r>
      <rPr>
        <b/>
        <u/>
        <sz val="16"/>
        <rFont val="ＭＳ ゴシック"/>
        <family val="3"/>
        <charset val="128"/>
      </rPr>
      <t>平成　　年　　月　　　日　　　　氏名　　　　　　　　　　　　　　　　　　　印</t>
    </r>
    <rPh sb="24" eb="26">
      <t>ヘイセイ</t>
    </rPh>
    <rPh sb="28" eb="29">
      <t>ネン</t>
    </rPh>
    <rPh sb="31" eb="32">
      <t>ツキ</t>
    </rPh>
    <rPh sb="35" eb="36">
      <t>ニチ</t>
    </rPh>
    <rPh sb="40" eb="42">
      <t>シメイ</t>
    </rPh>
    <rPh sb="61" eb="62">
      <t>イン</t>
    </rPh>
    <phoneticPr fontId="1"/>
  </si>
  <si>
    <t>１.</t>
    <phoneticPr fontId="1"/>
  </si>
  <si>
    <t>２.</t>
    <phoneticPr fontId="1"/>
  </si>
  <si>
    <t>３.</t>
    <phoneticPr fontId="1"/>
  </si>
  <si>
    <t>事業対象者</t>
    <rPh sb="0" eb="2">
      <t>ジギョウ</t>
    </rPh>
    <rPh sb="2" eb="5">
      <t>タイショウシャ</t>
    </rPh>
    <phoneticPr fontId="1"/>
  </si>
  <si>
    <t xml:space="preserve">介護予防支援・介護予防ケアマネジメント　サービス評価表          </t>
    <rPh sb="0" eb="2">
      <t>カイゴ</t>
    </rPh>
    <rPh sb="2" eb="4">
      <t>ヨボウ</t>
    </rPh>
    <rPh sb="4" eb="6">
      <t>シエン</t>
    </rPh>
    <rPh sb="7" eb="11">
      <t>カイゴヨボウ</t>
    </rPh>
    <rPh sb="24" eb="26">
      <t>ヒョウカ</t>
    </rPh>
    <rPh sb="26" eb="27">
      <t>ヒョウ</t>
    </rPh>
    <phoneticPr fontId="1"/>
  </si>
  <si>
    <t>介護予防サービス・支援計画書①</t>
    <rPh sb="0" eb="2">
      <t>カイゴ</t>
    </rPh>
    <rPh sb="2" eb="4">
      <t>ヨボウ</t>
    </rPh>
    <rPh sb="9" eb="11">
      <t>シエン</t>
    </rPh>
    <rPh sb="11" eb="13">
      <t>ケイカク</t>
    </rPh>
    <rPh sb="13" eb="14">
      <t>ショ</t>
    </rPh>
    <phoneticPr fontId="1"/>
  </si>
  <si>
    <t>介護予防サービス・支援計画書②</t>
    <rPh sb="0" eb="2">
      <t>カイゴ</t>
    </rPh>
    <rPh sb="2" eb="4">
      <t>ヨボウ</t>
    </rPh>
    <rPh sb="9" eb="11">
      <t>シエン</t>
    </rPh>
    <rPh sb="11" eb="13">
      <t>ケイカク</t>
    </rPh>
    <rPh sb="13" eb="14">
      <t>ショ</t>
    </rPh>
    <phoneticPr fontId="1"/>
  </si>
  <si>
    <t>介護予防サービス・支援計画書③</t>
    <rPh sb="13" eb="14">
      <t>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</si>
</sst>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quot;No.&quot;\ 0"/>
    <numFmt numFmtId="178" formatCode="&quot;BMI=　&quot;0.0_ "/>
    <numFmt numFmtId="179" formatCode="0_ "/>
    <numFmt numFmtId="180" formatCode="&quot;¥&quot;#,##0_);[Red]\(&quot;¥&quot;#,##0\)"/>
  </numFmts>
  <fonts count="33">
    <font>
      <sz val="11"/>
      <name val="ＭＳ Ｐゴシック"/>
      <family val="3"/>
      <charset val="128"/>
    </font>
    <font>
      <sz val="6"/>
      <name val="ＭＳ Ｐゴシック"/>
      <family val="3"/>
      <charset val="128"/>
    </font>
    <font>
      <b/>
      <sz val="10"/>
      <name val="ＭＳ ゴシック"/>
      <family val="3"/>
      <charset val="128"/>
    </font>
    <font>
      <b/>
      <sz val="10"/>
      <color indexed="8"/>
      <name val="ＭＳ ゴシック"/>
      <family val="3"/>
      <charset val="128"/>
    </font>
    <font>
      <sz val="10"/>
      <color indexed="8"/>
      <name val="ＭＳ ゴシック"/>
      <family val="3"/>
      <charset val="128"/>
    </font>
    <font>
      <sz val="10"/>
      <color indexed="42"/>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sz val="10"/>
      <color indexed="9"/>
      <name val="ＭＳ ゴシック"/>
      <family val="3"/>
      <charset val="128"/>
    </font>
    <font>
      <sz val="11"/>
      <color indexed="9"/>
      <name val="ＭＳ ゴシック"/>
      <family val="3"/>
      <charset val="128"/>
    </font>
    <font>
      <sz val="8"/>
      <color indexed="9"/>
      <name val="ＭＳ ゴシック"/>
      <family val="3"/>
      <charset val="128"/>
    </font>
    <font>
      <sz val="6"/>
      <color indexed="9"/>
      <name val="ＭＳ ゴシック"/>
      <family val="3"/>
      <charset val="128"/>
    </font>
    <font>
      <sz val="12"/>
      <name val="ＭＳ ゴシック"/>
      <family val="3"/>
      <charset val="128"/>
    </font>
    <font>
      <i/>
      <sz val="10"/>
      <name val="ＭＳ ゴシック"/>
      <family val="3"/>
      <charset val="128"/>
    </font>
    <font>
      <sz val="12"/>
      <color indexed="9"/>
      <name val="ＭＳ ゴシック"/>
      <family val="3"/>
      <charset val="128"/>
    </font>
    <font>
      <sz val="9"/>
      <name val="ＭＳ ゴシック"/>
      <family val="3"/>
      <charset val="128"/>
    </font>
    <font>
      <b/>
      <sz val="12"/>
      <name val="ＭＳ ゴシック"/>
      <family val="3"/>
      <charset val="128"/>
    </font>
    <font>
      <sz val="14"/>
      <name val="ＭＳ ゴシック"/>
      <family val="3"/>
      <charset val="128"/>
    </font>
    <font>
      <b/>
      <sz val="12"/>
      <color indexed="8"/>
      <name val="ＭＳ ゴシック"/>
      <family val="3"/>
      <charset val="128"/>
    </font>
    <font>
      <sz val="9"/>
      <name val="ＭＳ Ｐゴシック"/>
      <family val="3"/>
      <charset val="128"/>
    </font>
    <font>
      <b/>
      <sz val="9"/>
      <name val="ＭＳ Ｐゴシック"/>
      <family val="3"/>
      <charset val="128"/>
    </font>
    <font>
      <sz val="9"/>
      <color indexed="8"/>
      <name val="ＭＳ ゴシック"/>
      <family val="3"/>
      <charset val="128"/>
    </font>
    <font>
      <b/>
      <sz val="9"/>
      <name val="ＭＳ ゴシック"/>
      <family val="3"/>
      <charset val="128"/>
    </font>
    <font>
      <b/>
      <u/>
      <sz val="16"/>
      <name val="ＭＳ ゴシック"/>
      <family val="3"/>
      <charset val="128"/>
    </font>
    <font>
      <b/>
      <sz val="11"/>
      <color indexed="8"/>
      <name val="ＭＳ ゴシック"/>
      <family val="3"/>
      <charset val="128"/>
    </font>
    <font>
      <sz val="9"/>
      <color rgb="FF000000"/>
      <name val="MS UI Gothic"/>
      <family val="3"/>
      <charset val="128"/>
    </font>
    <font>
      <sz val="11"/>
      <name val="ＭＳ Ｐゴシック"/>
      <family val="3"/>
      <charset val="128"/>
    </font>
    <font>
      <sz val="9"/>
      <color indexed="8"/>
      <name val="ＭＳ Ｐゴシック"/>
      <family val="3"/>
      <charset val="128"/>
    </font>
    <font>
      <sz val="11"/>
      <color theme="1"/>
      <name val="ＭＳ Ｐゴシック"/>
      <family val="3"/>
      <charset val="128"/>
      <scheme val="minor"/>
    </font>
    <font>
      <sz val="10"/>
      <color theme="1"/>
      <name val="メイリオ"/>
      <family val="3"/>
      <charset val="128"/>
    </font>
    <font>
      <sz val="10"/>
      <color theme="1"/>
      <name val="メイリオ"/>
      <family val="2"/>
      <charset val="128"/>
    </font>
    <font>
      <sz val="11"/>
      <color indexed="8"/>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CCFFFF"/>
        <bgColor indexed="64"/>
      </patternFill>
    </fill>
  </fills>
  <borders count="108">
    <border>
      <left/>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dotted">
        <color indexed="64"/>
      </right>
      <top style="dotted">
        <color indexed="64"/>
      </top>
      <bottom style="dotted">
        <color indexed="64"/>
      </bottom>
      <diagonal/>
    </border>
  </borders>
  <cellStyleXfs count="75">
    <xf numFmtId="0" fontId="0" fillId="0" borderId="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38" fontId="27" fillId="0" borderId="0" applyFont="0" applyFill="0" applyBorder="0" applyAlignment="0" applyProtection="0"/>
    <xf numFmtId="38" fontId="27"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179" fontId="28"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alignment vertical="center"/>
    </xf>
    <xf numFmtId="180" fontId="27" fillId="0" borderId="0" applyFont="0" applyFill="0" applyBorder="0" applyAlignment="0" applyProtection="0">
      <alignment vertical="center"/>
    </xf>
    <xf numFmtId="180" fontId="27"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alignment vertical="center"/>
    </xf>
    <xf numFmtId="0" fontId="30" fillId="0" borderId="0">
      <alignment vertical="center"/>
    </xf>
    <xf numFmtId="0" fontId="31" fillId="0" borderId="0">
      <alignment vertical="center"/>
    </xf>
    <xf numFmtId="0" fontId="29"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2" fillId="0" borderId="0"/>
    <xf numFmtId="0" fontId="27" fillId="0" borderId="0"/>
    <xf numFmtId="0" fontId="27" fillId="0" borderId="0"/>
  </cellStyleXfs>
  <cellXfs count="495">
    <xf numFmtId="0" fontId="0" fillId="0" borderId="0" xfId="0">
      <alignment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4" xfId="0" applyFont="1" applyFill="1" applyBorder="1" applyAlignment="1">
      <alignment horizontal="left" vertical="center" shrinkToFit="1"/>
    </xf>
    <xf numFmtId="0" fontId="4" fillId="0" borderId="0" xfId="0" applyFont="1" applyFill="1" applyBorder="1" applyAlignment="1">
      <alignment vertical="center"/>
    </xf>
    <xf numFmtId="0" fontId="4" fillId="0" borderId="0" xfId="0" applyFont="1" applyFill="1">
      <alignment vertical="center"/>
    </xf>
    <xf numFmtId="0" fontId="4" fillId="0" borderId="0" xfId="0" applyFont="1" applyFill="1" applyBorder="1">
      <alignment vertical="center"/>
    </xf>
    <xf numFmtId="0" fontId="4" fillId="0" borderId="0" xfId="0" applyFont="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6" fillId="0" borderId="0" xfId="0" applyFont="1" applyFill="1" applyAlignment="1">
      <alignment vertical="center"/>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7" xfId="0" applyFont="1" applyFill="1" applyBorder="1" applyAlignment="1">
      <alignment vertical="center" shrinkToFit="1"/>
    </xf>
    <xf numFmtId="0" fontId="6" fillId="2" borderId="8" xfId="0" applyFont="1" applyFill="1" applyBorder="1" applyAlignment="1" applyProtection="1">
      <alignment horizontal="center" vertical="center"/>
      <protection locked="0"/>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4" fillId="0" borderId="11" xfId="0" applyFont="1" applyFill="1" applyBorder="1" applyAlignment="1">
      <alignment horizontal="center" vertical="center" shrinkToFit="1"/>
    </xf>
    <xf numFmtId="0" fontId="4" fillId="0" borderId="12" xfId="0" applyFont="1" applyFill="1" applyBorder="1" applyAlignment="1">
      <alignment vertical="center" shrinkToFit="1"/>
    </xf>
    <xf numFmtId="0" fontId="6" fillId="0" borderId="13"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6" fillId="0" borderId="12" xfId="0" applyFont="1" applyFill="1" applyBorder="1" applyAlignment="1">
      <alignment vertical="center" shrinkToFit="1"/>
    </xf>
    <xf numFmtId="0" fontId="6" fillId="0" borderId="13" xfId="0" applyFont="1" applyFill="1" applyBorder="1" applyAlignment="1">
      <alignment vertical="center" shrinkToFit="1"/>
    </xf>
    <xf numFmtId="0" fontId="9" fillId="0" borderId="9" xfId="0" applyFont="1" applyFill="1" applyBorder="1" applyAlignment="1">
      <alignment horizontal="left" vertical="center" wrapText="1"/>
    </xf>
    <xf numFmtId="0" fontId="6" fillId="0" borderId="0" xfId="0" applyFont="1" applyAlignment="1">
      <alignment vertical="center"/>
    </xf>
    <xf numFmtId="0" fontId="8" fillId="0" borderId="0" xfId="0" applyFont="1">
      <alignment vertical="center"/>
    </xf>
    <xf numFmtId="0" fontId="6" fillId="0" borderId="0" xfId="0" applyFont="1" applyFill="1" applyAlignment="1">
      <alignment horizontal="center" vertical="center"/>
    </xf>
    <xf numFmtId="177" fontId="2"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6" fillId="0" borderId="0" xfId="0" applyFont="1" applyFill="1" applyBorder="1">
      <alignment vertical="center"/>
    </xf>
    <xf numFmtId="0" fontId="2" fillId="0" borderId="0" xfId="0" applyFont="1" applyFill="1" applyAlignment="1">
      <alignment vertical="center"/>
    </xf>
    <xf numFmtId="0" fontId="6" fillId="0" borderId="0" xfId="0" applyFont="1" applyFill="1" applyBorder="1" applyAlignment="1">
      <alignment horizontal="center" vertical="center"/>
    </xf>
    <xf numFmtId="0" fontId="6" fillId="0" borderId="7" xfId="0" applyFont="1" applyFill="1" applyBorder="1" applyAlignment="1">
      <alignment vertical="center"/>
    </xf>
    <xf numFmtId="0" fontId="6" fillId="0" borderId="0" xfId="0" applyFont="1" applyFill="1" applyBorder="1" applyAlignment="1">
      <alignment vertical="center"/>
    </xf>
    <xf numFmtId="0" fontId="13" fillId="0" borderId="14" xfId="0" applyFont="1" applyBorder="1">
      <alignment vertical="center"/>
    </xf>
    <xf numFmtId="0" fontId="13" fillId="0" borderId="0" xfId="0" applyFont="1" applyBorder="1">
      <alignment vertical="center"/>
    </xf>
    <xf numFmtId="0" fontId="13" fillId="0" borderId="14" xfId="0" applyFont="1" applyBorder="1" applyAlignment="1"/>
    <xf numFmtId="0" fontId="6" fillId="0" borderId="15" xfId="0" applyFont="1" applyFill="1" applyBorder="1" applyAlignment="1">
      <alignment horizontal="center" vertical="center"/>
    </xf>
    <xf numFmtId="0" fontId="7" fillId="0" borderId="0" xfId="0" applyFont="1" applyFill="1" applyBorder="1" applyAlignment="1">
      <alignment horizontal="center" vertical="center" wrapText="1"/>
    </xf>
    <xf numFmtId="0" fontId="13" fillId="0" borderId="0" xfId="0" applyFont="1" applyBorder="1" applyAlignment="1"/>
    <xf numFmtId="0" fontId="6"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xf>
    <xf numFmtId="0" fontId="6" fillId="3" borderId="16" xfId="0" applyFont="1" applyFill="1" applyBorder="1" applyAlignment="1">
      <alignment horizontal="center" vertical="center"/>
    </xf>
    <xf numFmtId="0" fontId="6" fillId="3" borderId="17" xfId="0" applyFont="1" applyFill="1" applyBorder="1" applyAlignment="1">
      <alignment vertical="center"/>
    </xf>
    <xf numFmtId="0" fontId="6" fillId="0" borderId="14" xfId="0" applyFont="1" applyFill="1" applyBorder="1" applyAlignment="1">
      <alignment vertical="center"/>
    </xf>
    <xf numFmtId="0" fontId="6" fillId="3" borderId="18" xfId="0" applyFont="1" applyFill="1" applyBorder="1" applyAlignment="1">
      <alignment horizontal="center" vertical="center"/>
    </xf>
    <xf numFmtId="0" fontId="6" fillId="3" borderId="19" xfId="0" applyFont="1" applyFill="1" applyBorder="1" applyAlignment="1">
      <alignment vertical="center"/>
    </xf>
    <xf numFmtId="0" fontId="13" fillId="0" borderId="0" xfId="0" applyFont="1" applyBorder="1" applyAlignment="1">
      <alignment horizontal="center" vertical="center"/>
    </xf>
    <xf numFmtId="176" fontId="6" fillId="0" borderId="20" xfId="0" quotePrefix="1" applyNumberFormat="1" applyFont="1" applyFill="1" applyBorder="1" applyAlignment="1">
      <alignment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8" xfId="0" applyFont="1" applyFill="1" applyBorder="1" applyAlignment="1">
      <alignment horizontal="center" vertical="center" shrinkToFit="1"/>
    </xf>
    <xf numFmtId="0" fontId="6" fillId="2" borderId="8" xfId="0" applyFont="1" applyFill="1" applyBorder="1" applyAlignment="1" applyProtection="1">
      <alignment horizontal="center" vertical="center" wrapText="1"/>
      <protection locked="0"/>
    </xf>
    <xf numFmtId="0" fontId="9" fillId="0" borderId="8"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0" borderId="25" xfId="0" applyFont="1" applyFill="1" applyBorder="1" applyAlignment="1">
      <alignment horizontal="left" vertical="center" wrapText="1" indent="1"/>
    </xf>
    <xf numFmtId="0" fontId="6" fillId="3" borderId="23" xfId="0" applyFont="1" applyFill="1" applyBorder="1" applyAlignment="1">
      <alignment horizontal="center" vertical="center"/>
    </xf>
    <xf numFmtId="0" fontId="14" fillId="0" borderId="0" xfId="0" applyFont="1" applyFill="1" applyAlignment="1">
      <alignment vertical="center"/>
    </xf>
    <xf numFmtId="0" fontId="6" fillId="0" borderId="0"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0" xfId="0" applyFont="1" applyFill="1" applyBorder="1" applyAlignment="1">
      <alignment vertical="center"/>
    </xf>
    <xf numFmtId="0" fontId="3" fillId="0" borderId="0" xfId="0" applyFont="1" applyFill="1" applyBorder="1" applyAlignment="1">
      <alignment vertical="center"/>
    </xf>
    <xf numFmtId="0" fontId="8" fillId="0" borderId="0" xfId="0" applyFont="1" applyBorder="1" applyAlignment="1"/>
    <xf numFmtId="0" fontId="13" fillId="2" borderId="26" xfId="0" applyFont="1" applyFill="1" applyBorder="1" applyAlignment="1" applyProtection="1">
      <protection locked="0"/>
    </xf>
    <xf numFmtId="0" fontId="13" fillId="2" borderId="27" xfId="0" applyFont="1" applyFill="1" applyBorder="1" applyAlignment="1" applyProtection="1">
      <protection locked="0"/>
    </xf>
    <xf numFmtId="0" fontId="13" fillId="2" borderId="28" xfId="0" applyFont="1" applyFill="1" applyBorder="1" applyAlignment="1" applyProtection="1">
      <protection locked="0"/>
    </xf>
    <xf numFmtId="0" fontId="13" fillId="2" borderId="29" xfId="0" applyFont="1" applyFill="1" applyBorder="1" applyAlignment="1" applyProtection="1">
      <protection locked="0"/>
    </xf>
    <xf numFmtId="0" fontId="13" fillId="2" borderId="30" xfId="0" applyFont="1" applyFill="1" applyBorder="1" applyAlignment="1" applyProtection="1">
      <protection locked="0"/>
    </xf>
    <xf numFmtId="0" fontId="13" fillId="2" borderId="31" xfId="0" applyFont="1" applyFill="1" applyBorder="1" applyAlignment="1" applyProtection="1">
      <protection locked="0"/>
    </xf>
    <xf numFmtId="0" fontId="6" fillId="2" borderId="32" xfId="0" applyFont="1" applyFill="1" applyBorder="1" applyAlignment="1" applyProtection="1">
      <alignment horizontal="center" vertical="center" wrapText="1"/>
      <protection locked="0"/>
    </xf>
    <xf numFmtId="178" fontId="6" fillId="0" borderId="8" xfId="0" applyNumberFormat="1" applyFont="1" applyFill="1" applyBorder="1" applyAlignment="1">
      <alignment horizontal="center" vertical="center" wrapText="1"/>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5" fillId="0" borderId="0" xfId="0" applyFont="1" applyFill="1" applyBorder="1" applyAlignment="1">
      <alignment vertical="center"/>
    </xf>
    <xf numFmtId="0" fontId="6" fillId="3" borderId="35" xfId="0" applyFont="1" applyFill="1" applyBorder="1" applyAlignment="1">
      <alignment horizontal="center" vertical="center"/>
    </xf>
    <xf numFmtId="0" fontId="6" fillId="3" borderId="36" xfId="0" applyFont="1" applyFill="1" applyBorder="1" applyAlignment="1">
      <alignment vertical="center"/>
    </xf>
    <xf numFmtId="0" fontId="6" fillId="3" borderId="37" xfId="0" applyFont="1" applyFill="1" applyBorder="1" applyAlignment="1">
      <alignment vertical="center"/>
    </xf>
    <xf numFmtId="0" fontId="2" fillId="4" borderId="8" xfId="0" applyFont="1" applyFill="1" applyBorder="1" applyAlignment="1">
      <alignment vertical="center" shrinkToFit="1"/>
    </xf>
    <xf numFmtId="0" fontId="6" fillId="4" borderId="8" xfId="0" applyFont="1" applyFill="1" applyBorder="1" applyAlignment="1" applyProtection="1">
      <alignment vertical="center"/>
      <protection locked="0"/>
    </xf>
    <xf numFmtId="0" fontId="6" fillId="3" borderId="38" xfId="0" applyFont="1" applyFill="1" applyBorder="1" applyAlignment="1">
      <alignment vertical="center"/>
    </xf>
    <xf numFmtId="0" fontId="6" fillId="0" borderId="0" xfId="0" applyFont="1" applyBorder="1" applyAlignment="1">
      <alignment vertical="center"/>
    </xf>
    <xf numFmtId="0" fontId="6" fillId="4" borderId="8" xfId="0" applyFont="1" applyFill="1" applyBorder="1" applyAlignment="1">
      <alignment vertical="center"/>
    </xf>
    <xf numFmtId="0" fontId="6" fillId="4" borderId="8" xfId="0" applyFont="1" applyFill="1" applyBorder="1" applyAlignment="1">
      <alignment horizontal="left" vertical="center"/>
    </xf>
    <xf numFmtId="0" fontId="6" fillId="0" borderId="0" xfId="0" applyFont="1" applyFill="1" applyAlignment="1" applyProtection="1">
      <alignment vertical="center"/>
      <protection locked="0"/>
    </xf>
    <xf numFmtId="0" fontId="6" fillId="3" borderId="37" xfId="0" applyFont="1" applyFill="1" applyBorder="1" applyAlignment="1">
      <alignment vertical="center" wrapText="1"/>
    </xf>
    <xf numFmtId="0" fontId="6" fillId="3" borderId="38" xfId="0" applyFont="1" applyFill="1" applyBorder="1" applyAlignment="1">
      <alignment vertical="center" wrapText="1"/>
    </xf>
    <xf numFmtId="0" fontId="6" fillId="0" borderId="0" xfId="0" applyFont="1" applyFill="1">
      <alignment vertical="center"/>
    </xf>
    <xf numFmtId="0" fontId="6" fillId="0" borderId="0" xfId="0" applyFont="1" applyAlignment="1" applyProtection="1">
      <alignment vertical="center"/>
      <protection locked="0"/>
    </xf>
    <xf numFmtId="0" fontId="6" fillId="0" borderId="0" xfId="0" applyFont="1" applyFill="1" applyBorder="1" applyAlignment="1">
      <alignment vertical="top"/>
    </xf>
    <xf numFmtId="0" fontId="6" fillId="4" borderId="8" xfId="0" applyFont="1" applyFill="1" applyBorder="1" applyAlignment="1">
      <alignment horizontal="left" vertical="center" indent="1"/>
    </xf>
    <xf numFmtId="0" fontId="2" fillId="0" borderId="0" xfId="0" applyFont="1" applyFill="1" applyBorder="1" applyAlignment="1">
      <alignment vertical="center"/>
    </xf>
    <xf numFmtId="0" fontId="11" fillId="0" borderId="8" xfId="0" applyFont="1" applyFill="1" applyBorder="1" applyAlignment="1">
      <alignment horizontal="center" vertical="center" wrapText="1"/>
    </xf>
    <xf numFmtId="0" fontId="7" fillId="0" borderId="32" xfId="0" applyFont="1" applyFill="1" applyBorder="1" applyAlignment="1">
      <alignment vertical="center" wrapText="1"/>
    </xf>
    <xf numFmtId="0" fontId="7" fillId="0" borderId="20" xfId="0" applyFont="1" applyFill="1" applyBorder="1" applyAlignment="1">
      <alignment vertical="center" wrapText="1"/>
    </xf>
    <xf numFmtId="0" fontId="4" fillId="0" borderId="40" xfId="0" quotePrefix="1" applyFont="1" applyFill="1" applyBorder="1" applyAlignment="1" applyProtection="1">
      <alignment horizontal="left" vertical="top" wrapText="1"/>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0" fillId="5" borderId="0" xfId="0" quotePrefix="1" applyFont="1" applyFill="1" applyBorder="1" applyAlignment="1">
      <alignment vertical="center"/>
    </xf>
    <xf numFmtId="0" fontId="20" fillId="0" borderId="0" xfId="0" applyFont="1" applyFill="1" applyBorder="1" applyAlignment="1">
      <alignment vertical="center"/>
    </xf>
    <xf numFmtId="0" fontId="20" fillId="0" borderId="0" xfId="0" quotePrefix="1" applyFont="1" applyBorder="1" applyAlignment="1">
      <alignment vertical="center"/>
    </xf>
    <xf numFmtId="0" fontId="21" fillId="0" borderId="0" xfId="0" applyFont="1" applyFill="1" applyBorder="1" applyAlignment="1">
      <alignment horizontal="left" vertical="center"/>
    </xf>
    <xf numFmtId="0" fontId="21" fillId="0" borderId="0" xfId="0" applyFont="1" applyFill="1" applyBorder="1" applyAlignment="1">
      <alignment vertical="center"/>
    </xf>
    <xf numFmtId="0" fontId="22" fillId="0" borderId="41" xfId="0" applyFont="1" applyFill="1" applyBorder="1" applyAlignment="1">
      <alignment horizontal="left" vertical="center"/>
    </xf>
    <xf numFmtId="0" fontId="22" fillId="0" borderId="32" xfId="0" applyFont="1" applyFill="1" applyBorder="1" applyAlignment="1">
      <alignment horizontal="left" vertical="center"/>
    </xf>
    <xf numFmtId="0" fontId="22" fillId="0" borderId="20" xfId="0" applyFont="1" applyFill="1" applyBorder="1" applyAlignment="1">
      <alignment vertical="center"/>
    </xf>
    <xf numFmtId="0" fontId="16" fillId="0" borderId="41" xfId="0" applyFont="1" applyFill="1" applyBorder="1" applyAlignment="1">
      <alignment horizontal="left" vertical="center"/>
    </xf>
    <xf numFmtId="0" fontId="16" fillId="0" borderId="32" xfId="0" applyFont="1" applyFill="1" applyBorder="1" applyAlignment="1">
      <alignment horizontal="left" vertical="center"/>
    </xf>
    <xf numFmtId="0" fontId="16" fillId="0" borderId="20" xfId="0" applyFont="1" applyFill="1" applyBorder="1" applyAlignment="1">
      <alignment vertical="center"/>
    </xf>
    <xf numFmtId="0" fontId="20" fillId="0" borderId="41" xfId="0" applyFont="1" applyBorder="1" applyAlignment="1">
      <alignment horizontal="center" vertical="center"/>
    </xf>
    <xf numFmtId="0" fontId="20" fillId="0" borderId="32" xfId="0" applyFont="1" applyBorder="1" applyAlignment="1">
      <alignment horizontal="center" vertical="center"/>
    </xf>
    <xf numFmtId="0" fontId="22" fillId="0" borderId="20" xfId="0" applyFont="1" applyFill="1" applyBorder="1" applyAlignment="1">
      <alignment horizontal="left" vertical="center"/>
    </xf>
    <xf numFmtId="0" fontId="16" fillId="0" borderId="20" xfId="0" applyFont="1" applyFill="1" applyBorder="1" applyAlignment="1">
      <alignment horizontal="left" vertical="center"/>
    </xf>
    <xf numFmtId="0" fontId="20" fillId="0" borderId="41" xfId="0" applyFont="1" applyBorder="1" applyAlignment="1">
      <alignment vertical="center"/>
    </xf>
    <xf numFmtId="0" fontId="16" fillId="0" borderId="41" xfId="0" applyFont="1" applyFill="1" applyBorder="1" applyAlignment="1">
      <alignment vertical="center"/>
    </xf>
    <xf numFmtId="0" fontId="16" fillId="0" borderId="32" xfId="0" applyFont="1" applyFill="1" applyBorder="1" applyAlignment="1">
      <alignment vertical="center"/>
    </xf>
    <xf numFmtId="0" fontId="20" fillId="0" borderId="41" xfId="0" applyFont="1" applyFill="1" applyBorder="1" applyAlignment="1">
      <alignment vertical="center"/>
    </xf>
    <xf numFmtId="0" fontId="20" fillId="0" borderId="32" xfId="0" applyFont="1" applyFill="1" applyBorder="1" applyAlignment="1">
      <alignment vertical="center"/>
    </xf>
    <xf numFmtId="0" fontId="20" fillId="0" borderId="20" xfId="0" applyFont="1" applyFill="1" applyBorder="1" applyAlignment="1">
      <alignment vertical="center"/>
    </xf>
    <xf numFmtId="0" fontId="16" fillId="0" borderId="42"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43" xfId="0" applyFont="1" applyFill="1" applyBorder="1" applyAlignment="1">
      <alignment vertical="center"/>
    </xf>
    <xf numFmtId="0" fontId="20" fillId="0" borderId="7" xfId="0" applyFont="1" applyBorder="1" applyAlignment="1">
      <alignment horizontal="left" vertical="center"/>
    </xf>
    <xf numFmtId="0" fontId="20" fillId="0" borderId="14" xfId="0" applyFont="1" applyBorder="1" applyAlignment="1">
      <alignment horizontal="center" vertical="center"/>
    </xf>
    <xf numFmtId="0" fontId="16" fillId="0" borderId="3" xfId="0" applyFont="1" applyFill="1" applyBorder="1" applyAlignment="1">
      <alignment horizontal="left" vertical="center"/>
    </xf>
    <xf numFmtId="0" fontId="20" fillId="0" borderId="44" xfId="0" applyFont="1" applyBorder="1" applyAlignment="1">
      <alignment horizontal="center" vertical="center"/>
    </xf>
    <xf numFmtId="0" fontId="22" fillId="0" borderId="45" xfId="0" applyFont="1" applyFill="1" applyBorder="1" applyAlignment="1">
      <alignment horizontal="left" vertical="center"/>
    </xf>
    <xf numFmtId="0" fontId="20" fillId="0" borderId="46" xfId="0" applyFont="1" applyBorder="1" applyAlignment="1">
      <alignment horizontal="center" vertical="center"/>
    </xf>
    <xf numFmtId="0" fontId="16" fillId="0" borderId="47" xfId="0" applyFont="1" applyFill="1" applyBorder="1" applyAlignment="1">
      <alignment horizontal="left" vertical="center"/>
    </xf>
    <xf numFmtId="0" fontId="22" fillId="0" borderId="47" xfId="0" applyFont="1" applyFill="1" applyBorder="1" applyAlignment="1">
      <alignment horizontal="left" vertical="center"/>
    </xf>
    <xf numFmtId="56" fontId="20" fillId="0" borderId="46" xfId="0" applyNumberFormat="1" applyFont="1" applyBorder="1" applyAlignment="1">
      <alignment horizontal="center" vertical="center"/>
    </xf>
    <xf numFmtId="0" fontId="20" fillId="0" borderId="46" xfId="0" applyFont="1" applyBorder="1" applyAlignment="1">
      <alignment vertical="center"/>
    </xf>
    <xf numFmtId="0" fontId="20" fillId="0" borderId="48" xfId="0" applyFont="1" applyBorder="1" applyAlignment="1">
      <alignment horizontal="center" vertical="center"/>
    </xf>
    <xf numFmtId="0" fontId="16" fillId="0" borderId="49" xfId="0" applyFont="1" applyFill="1" applyBorder="1" applyAlignment="1">
      <alignment horizontal="left" vertical="center"/>
    </xf>
    <xf numFmtId="0" fontId="20" fillId="0" borderId="20" xfId="0" applyFont="1" applyBorder="1" applyAlignment="1">
      <alignment vertical="center"/>
    </xf>
    <xf numFmtId="0" fontId="22" fillId="0" borderId="41" xfId="0" applyFont="1" applyFill="1" applyBorder="1" applyAlignment="1">
      <alignment vertical="center"/>
    </xf>
    <xf numFmtId="0" fontId="22" fillId="0" borderId="42" xfId="0" applyFont="1" applyFill="1" applyBorder="1" applyAlignment="1">
      <alignment horizontal="left" vertical="center"/>
    </xf>
    <xf numFmtId="0" fontId="22" fillId="0" borderId="15" xfId="0" applyFont="1" applyFill="1" applyBorder="1" applyAlignment="1">
      <alignment horizontal="left" vertical="center" shrinkToFit="1"/>
    </xf>
    <xf numFmtId="0" fontId="20" fillId="0" borderId="43" xfId="0" applyFont="1" applyBorder="1" applyAlignment="1">
      <alignment vertical="center"/>
    </xf>
    <xf numFmtId="0" fontId="20" fillId="0" borderId="50" xfId="0" applyFont="1" applyBorder="1" applyAlignment="1">
      <alignment vertical="center"/>
    </xf>
    <xf numFmtId="0" fontId="20" fillId="0" borderId="7" xfId="0" applyFont="1" applyBorder="1" applyAlignment="1">
      <alignment vertical="center"/>
    </xf>
    <xf numFmtId="0" fontId="20" fillId="0" borderId="14" xfId="0" applyFont="1" applyFill="1" applyBorder="1" applyAlignment="1">
      <alignment vertical="center"/>
    </xf>
    <xf numFmtId="0" fontId="20" fillId="0" borderId="3" xfId="0" applyFont="1" applyFill="1" applyBorder="1" applyAlignment="1">
      <alignment vertical="center"/>
    </xf>
    <xf numFmtId="0" fontId="22" fillId="0" borderId="51" xfId="0" applyFont="1" applyFill="1" applyBorder="1" applyAlignment="1">
      <alignment horizontal="left" vertical="center"/>
    </xf>
    <xf numFmtId="0" fontId="20" fillId="0" borderId="52" xfId="0" applyFont="1" applyBorder="1" applyAlignment="1">
      <alignment vertical="center"/>
    </xf>
    <xf numFmtId="0" fontId="22" fillId="0" borderId="53" xfId="0" applyFont="1" applyFill="1" applyBorder="1" applyAlignment="1">
      <alignment vertical="center"/>
    </xf>
    <xf numFmtId="0" fontId="20" fillId="0" borderId="54" xfId="0" applyFont="1" applyBorder="1" applyAlignment="1">
      <alignment vertical="center"/>
    </xf>
    <xf numFmtId="0" fontId="22" fillId="0" borderId="51" xfId="0" applyFont="1" applyFill="1" applyBorder="1" applyAlignment="1">
      <alignment vertical="center"/>
    </xf>
    <xf numFmtId="0" fontId="22" fillId="0" borderId="55" xfId="0" applyFont="1" applyFill="1" applyBorder="1" applyAlignment="1">
      <alignment vertical="center"/>
    </xf>
    <xf numFmtId="0" fontId="20" fillId="0" borderId="56" xfId="0" applyFont="1" applyBorder="1" applyAlignment="1">
      <alignment vertical="center"/>
    </xf>
    <xf numFmtId="0" fontId="22" fillId="0" borderId="57" xfId="0" applyFont="1" applyFill="1" applyBorder="1" applyAlignment="1">
      <alignment vertical="center"/>
    </xf>
    <xf numFmtId="0" fontId="22" fillId="0" borderId="58" xfId="0" applyFont="1" applyFill="1" applyBorder="1" applyAlignment="1">
      <alignment vertical="center"/>
    </xf>
    <xf numFmtId="0" fontId="22" fillId="0" borderId="59" xfId="0" applyFont="1" applyFill="1" applyBorder="1" applyAlignment="1">
      <alignment vertical="center"/>
    </xf>
    <xf numFmtId="0" fontId="20" fillId="0" borderId="7" xfId="0" applyFont="1" applyFill="1" applyBorder="1" applyAlignment="1">
      <alignment vertical="center"/>
    </xf>
    <xf numFmtId="0" fontId="22" fillId="0" borderId="42" xfId="0" applyFont="1" applyFill="1" applyBorder="1" applyAlignment="1">
      <alignment vertical="center"/>
    </xf>
    <xf numFmtId="0" fontId="22" fillId="0" borderId="15" xfId="0" applyFont="1" applyFill="1" applyBorder="1" applyAlignment="1">
      <alignment vertical="center" shrinkToFit="1"/>
    </xf>
    <xf numFmtId="0" fontId="22" fillId="0" borderId="15" xfId="0" applyFont="1" applyFill="1" applyBorder="1" applyAlignment="1">
      <alignment vertical="center"/>
    </xf>
    <xf numFmtId="0" fontId="22" fillId="0" borderId="43" xfId="0" applyFont="1" applyFill="1" applyBorder="1" applyAlignment="1">
      <alignment horizontal="left" vertical="center"/>
    </xf>
    <xf numFmtId="0" fontId="16" fillId="0" borderId="8" xfId="0" applyFont="1" applyFill="1" applyBorder="1" applyAlignment="1">
      <alignment horizontal="left" vertical="center"/>
    </xf>
    <xf numFmtId="0" fontId="20" fillId="0" borderId="8" xfId="0" applyFont="1" applyFill="1" applyBorder="1" applyAlignment="1">
      <alignment vertical="center"/>
    </xf>
    <xf numFmtId="0" fontId="20" fillId="0" borderId="15" xfId="0" applyFont="1" applyFill="1" applyBorder="1" applyAlignment="1">
      <alignment vertical="center"/>
    </xf>
    <xf numFmtId="0" fontId="20" fillId="0" borderId="43" xfId="0" applyFont="1" applyFill="1" applyBorder="1" applyAlignment="1">
      <alignment vertical="center"/>
    </xf>
    <xf numFmtId="0" fontId="16" fillId="0" borderId="43" xfId="0" applyFont="1" applyFill="1" applyBorder="1" applyAlignment="1">
      <alignment horizontal="left" vertical="center"/>
    </xf>
    <xf numFmtId="0" fontId="6" fillId="6" borderId="8" xfId="0" applyFont="1" applyFill="1" applyBorder="1" applyAlignment="1">
      <alignment vertical="center"/>
    </xf>
    <xf numFmtId="0" fontId="6" fillId="3" borderId="60" xfId="0" applyFont="1" applyFill="1" applyBorder="1" applyAlignment="1">
      <alignment vertical="center" wrapText="1"/>
    </xf>
    <xf numFmtId="0" fontId="2" fillId="2" borderId="8" xfId="0" applyFont="1" applyFill="1" applyBorder="1" applyAlignment="1" applyProtection="1">
      <alignment horizontal="center" vertical="center"/>
      <protection locked="0"/>
    </xf>
    <xf numFmtId="0" fontId="17" fillId="0" borderId="0" xfId="0" applyFont="1" applyFill="1" applyAlignment="1">
      <alignment vertical="center"/>
    </xf>
    <xf numFmtId="0" fontId="6" fillId="2" borderId="8" xfId="0" applyFont="1" applyFill="1" applyBorder="1" applyAlignment="1" applyProtection="1">
      <alignment horizontal="center" vertical="center" shrinkToFit="1"/>
      <protection locked="0"/>
    </xf>
    <xf numFmtId="0" fontId="2" fillId="0" borderId="0" xfId="0" applyFont="1" applyFill="1" applyAlignment="1">
      <alignment horizontal="center" vertical="center"/>
    </xf>
    <xf numFmtId="0" fontId="6" fillId="0" borderId="0" xfId="0" applyFont="1" applyFill="1" applyAlignment="1">
      <alignment horizontal="center" vertical="center"/>
    </xf>
    <xf numFmtId="0" fontId="6" fillId="0" borderId="61" xfId="0" quotePrefix="1" applyFont="1" applyBorder="1" applyAlignment="1">
      <alignment vertical="top" wrapText="1"/>
    </xf>
    <xf numFmtId="0" fontId="6" fillId="0" borderId="39" xfId="0" quotePrefix="1" applyFont="1" applyBorder="1" applyAlignment="1">
      <alignment vertical="top" wrapText="1"/>
    </xf>
    <xf numFmtId="0" fontId="2" fillId="0" borderId="0" xfId="0" applyFont="1" applyFill="1" applyBorder="1" applyAlignment="1">
      <alignment wrapText="1"/>
    </xf>
    <xf numFmtId="0" fontId="6" fillId="0" borderId="0" xfId="0" applyFont="1" applyFill="1" applyBorder="1" applyAlignment="1">
      <alignment wrapText="1"/>
    </xf>
    <xf numFmtId="0" fontId="13" fillId="0" borderId="14" xfId="0" applyFont="1" applyFill="1" applyBorder="1" applyAlignment="1" applyProtection="1">
      <alignment vertical="center"/>
    </xf>
    <xf numFmtId="0" fontId="19" fillId="0" borderId="3" xfId="0" applyFont="1" applyFill="1" applyBorder="1" applyAlignment="1">
      <alignment horizontal="center" vertical="center" wrapText="1"/>
    </xf>
    <xf numFmtId="0" fontId="13" fillId="0" borderId="0" xfId="0" applyFont="1" applyFill="1" applyAlignment="1">
      <alignment vertical="center"/>
    </xf>
    <xf numFmtId="0" fontId="20" fillId="0" borderId="0" xfId="0" applyFont="1" applyBorder="1" applyAlignment="1" applyProtection="1">
      <alignment vertical="center"/>
      <protection locked="0"/>
    </xf>
    <xf numFmtId="0" fontId="0" fillId="0" borderId="0" xfId="0" applyFill="1">
      <alignment vertical="center"/>
    </xf>
    <xf numFmtId="0" fontId="6" fillId="3" borderId="59" xfId="0" applyFont="1" applyFill="1" applyBorder="1" applyAlignment="1">
      <alignment vertical="center"/>
    </xf>
    <xf numFmtId="0" fontId="3" fillId="0" borderId="0" xfId="0" applyFont="1" applyFill="1" applyBorder="1" applyAlignment="1">
      <alignment horizontal="left" vertical="center" wrapText="1"/>
    </xf>
    <xf numFmtId="0" fontId="6" fillId="0" borderId="85" xfId="0" applyFont="1" applyFill="1" applyBorder="1" applyAlignment="1">
      <alignment horizontal="left" vertical="center" wrapText="1" indent="1"/>
    </xf>
    <xf numFmtId="0" fontId="6" fillId="0" borderId="73" xfId="0" applyFont="1" applyFill="1" applyBorder="1" applyAlignment="1">
      <alignment horizontal="left" vertical="center" wrapText="1" indent="1"/>
    </xf>
    <xf numFmtId="0" fontId="8" fillId="2" borderId="72" xfId="0" applyFont="1" applyFill="1" applyBorder="1" applyAlignment="1" applyProtection="1">
      <alignment horizontal="left" vertical="center"/>
      <protection locked="0"/>
    </xf>
    <xf numFmtId="0" fontId="8" fillId="2" borderId="86" xfId="0" applyFont="1" applyFill="1" applyBorder="1" applyAlignment="1" applyProtection="1">
      <alignment horizontal="left" vertical="center"/>
      <protection locked="0"/>
    </xf>
    <xf numFmtId="0" fontId="8" fillId="2" borderId="73" xfId="0" applyFont="1" applyFill="1" applyBorder="1" applyAlignment="1" applyProtection="1">
      <alignment horizontal="left" vertical="center"/>
      <protection locked="0"/>
    </xf>
    <xf numFmtId="0" fontId="6" fillId="2" borderId="79" xfId="0" applyFont="1" applyFill="1" applyBorder="1" applyAlignment="1" applyProtection="1">
      <alignment vertical="top" wrapText="1"/>
      <protection locked="0"/>
    </xf>
    <xf numFmtId="0" fontId="6" fillId="2" borderId="5" xfId="0" applyFont="1" applyFill="1" applyBorder="1" applyAlignment="1" applyProtection="1">
      <alignment vertical="top" wrapText="1"/>
      <protection locked="0"/>
    </xf>
    <xf numFmtId="0" fontId="6" fillId="2" borderId="80" xfId="0" applyFont="1" applyFill="1" applyBorder="1" applyAlignment="1" applyProtection="1">
      <alignment vertical="top" wrapText="1"/>
      <protection locked="0"/>
    </xf>
    <xf numFmtId="0" fontId="6" fillId="2" borderId="77" xfId="0" applyFont="1" applyFill="1" applyBorder="1" applyAlignment="1" applyProtection="1">
      <alignment vertical="top" wrapText="1"/>
      <protection locked="0"/>
    </xf>
    <xf numFmtId="0" fontId="6" fillId="2" borderId="0" xfId="0" applyFont="1" applyFill="1" applyBorder="1" applyAlignment="1" applyProtection="1">
      <alignment vertical="top" wrapText="1"/>
      <protection locked="0"/>
    </xf>
    <xf numFmtId="0" fontId="6" fillId="2" borderId="81" xfId="0" applyFont="1" applyFill="1" applyBorder="1" applyAlignment="1" applyProtection="1">
      <alignment vertical="top" wrapText="1"/>
      <protection locked="0"/>
    </xf>
    <xf numFmtId="0" fontId="8" fillId="2" borderId="78" xfId="0" applyFont="1" applyFill="1" applyBorder="1" applyAlignment="1" applyProtection="1">
      <alignment vertical="top" wrapText="1"/>
      <protection locked="0"/>
    </xf>
    <xf numFmtId="0" fontId="8" fillId="2" borderId="66" xfId="0" applyFont="1" applyFill="1" applyBorder="1" applyAlignment="1" applyProtection="1">
      <alignment vertical="top" wrapText="1"/>
      <protection locked="0"/>
    </xf>
    <xf numFmtId="0" fontId="8" fillId="2" borderId="67" xfId="0" applyFont="1" applyFill="1" applyBorder="1" applyAlignment="1" applyProtection="1">
      <alignment vertical="top" wrapText="1"/>
      <protection locked="0"/>
    </xf>
    <xf numFmtId="0" fontId="3" fillId="0" borderId="74" xfId="0" applyFont="1" applyFill="1" applyBorder="1" applyAlignment="1">
      <alignment vertical="center" wrapText="1"/>
    </xf>
    <xf numFmtId="0" fontId="8" fillId="0" borderId="75" xfId="0" applyFont="1" applyFill="1" applyBorder="1" applyAlignment="1">
      <alignment vertical="center"/>
    </xf>
    <xf numFmtId="0" fontId="8" fillId="0" borderId="11" xfId="0" applyFont="1" applyFill="1" applyBorder="1" applyAlignment="1">
      <alignment vertical="center"/>
    </xf>
    <xf numFmtId="0" fontId="6" fillId="0" borderId="25" xfId="0" applyFont="1" applyFill="1" applyBorder="1" applyAlignment="1">
      <alignment horizontal="left" vertical="center" wrapText="1" indent="1"/>
    </xf>
    <xf numFmtId="0" fontId="6" fillId="0" borderId="32" xfId="0" applyFont="1" applyFill="1" applyBorder="1" applyAlignment="1">
      <alignment horizontal="left" vertical="center" wrapText="1" indent="1"/>
    </xf>
    <xf numFmtId="0" fontId="6" fillId="0" borderId="20" xfId="0" applyFont="1" applyFill="1" applyBorder="1" applyAlignment="1">
      <alignment horizontal="left" vertical="center" wrapText="1" indent="1"/>
    </xf>
    <xf numFmtId="0" fontId="6" fillId="2" borderId="94"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80" xfId="0" applyFont="1" applyFill="1" applyBorder="1" applyAlignment="1" applyProtection="1">
      <alignment horizontal="left" vertical="top" wrapText="1"/>
      <protection locked="0"/>
    </xf>
    <xf numFmtId="0" fontId="6" fillId="2" borderId="50"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81" xfId="0" applyFont="1" applyFill="1" applyBorder="1" applyAlignment="1" applyProtection="1">
      <alignment horizontal="left" vertical="top" wrapText="1"/>
      <protection locked="0"/>
    </xf>
    <xf numFmtId="0" fontId="6" fillId="2" borderId="65" xfId="0" applyFont="1" applyFill="1" applyBorder="1" applyAlignment="1" applyProtection="1">
      <alignment horizontal="left" vertical="top" wrapText="1"/>
      <protection locked="0"/>
    </xf>
    <xf numFmtId="0" fontId="6" fillId="2" borderId="66" xfId="0" applyFont="1" applyFill="1" applyBorder="1" applyAlignment="1" applyProtection="1">
      <alignment horizontal="left" vertical="top" wrapText="1"/>
      <protection locked="0"/>
    </xf>
    <xf numFmtId="0" fontId="6" fillId="2" borderId="67" xfId="0" applyFont="1" applyFill="1" applyBorder="1" applyAlignment="1" applyProtection="1">
      <alignment horizontal="left" vertical="top" wrapText="1"/>
      <protection locked="0"/>
    </xf>
    <xf numFmtId="0" fontId="8" fillId="2" borderId="87"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6" fillId="0" borderId="76" xfId="0" applyFont="1" applyFill="1" applyBorder="1" applyAlignment="1">
      <alignment horizontal="center" vertical="center"/>
    </xf>
    <xf numFmtId="0" fontId="6" fillId="0" borderId="15" xfId="0" applyFont="1" applyFill="1" applyBorder="1" applyAlignment="1">
      <alignment horizontal="center" vertical="center"/>
    </xf>
    <xf numFmtId="0" fontId="8" fillId="2" borderId="15"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4" fillId="2" borderId="94" xfId="0" applyFont="1" applyFill="1" applyBorder="1" applyAlignment="1" applyProtection="1">
      <alignment horizontal="left" vertical="top" wrapText="1"/>
      <protection locked="0"/>
    </xf>
    <xf numFmtId="0" fontId="6" fillId="0" borderId="10"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8" fillId="0" borderId="32" xfId="0" applyFont="1" applyFill="1" applyBorder="1" applyAlignment="1">
      <alignment horizontal="left" vertical="center" indent="1"/>
    </xf>
    <xf numFmtId="0" fontId="8" fillId="0" borderId="20" xfId="0" applyFont="1" applyFill="1" applyBorder="1" applyAlignment="1">
      <alignment horizontal="left" vertical="center" indent="1"/>
    </xf>
    <xf numFmtId="0" fontId="3" fillId="0" borderId="74" xfId="0" applyFont="1" applyFill="1" applyBorder="1" applyAlignment="1">
      <alignment horizontal="left" vertical="center" wrapText="1"/>
    </xf>
    <xf numFmtId="0" fontId="3" fillId="0" borderId="75" xfId="0" applyFont="1" applyFill="1" applyBorder="1" applyAlignment="1">
      <alignment horizontal="left" vertical="center" wrapText="1"/>
    </xf>
    <xf numFmtId="0" fontId="8" fillId="0" borderId="73" xfId="0" applyFont="1" applyFill="1" applyBorder="1" applyAlignment="1">
      <alignment horizontal="left" vertical="center" indent="1"/>
    </xf>
    <xf numFmtId="0" fontId="6" fillId="0" borderId="85" xfId="0" applyFont="1" applyFill="1" applyBorder="1" applyAlignment="1">
      <alignment horizontal="center" vertical="center" wrapText="1"/>
    </xf>
    <xf numFmtId="0" fontId="6" fillId="0" borderId="73" xfId="0" applyFont="1" applyFill="1" applyBorder="1" applyAlignment="1">
      <alignment horizontal="center" vertical="center" wrapText="1"/>
    </xf>
    <xf numFmtId="0" fontId="4" fillId="0" borderId="10" xfId="0" applyFont="1" applyFill="1" applyBorder="1" applyAlignment="1">
      <alignment horizontal="left" vertical="center" indent="1"/>
    </xf>
    <xf numFmtId="0" fontId="6" fillId="0" borderId="8" xfId="0" applyFont="1" applyFill="1" applyBorder="1" applyAlignment="1">
      <alignment horizontal="left" vertical="center" indent="1"/>
    </xf>
    <xf numFmtId="0" fontId="6" fillId="0" borderId="69" xfId="0" applyFont="1" applyFill="1" applyBorder="1" applyAlignment="1">
      <alignment horizontal="left" vertical="center" wrapText="1" indent="1"/>
    </xf>
    <xf numFmtId="0" fontId="8" fillId="0" borderId="6" xfId="0" applyFont="1" applyFill="1" applyBorder="1" applyAlignment="1">
      <alignment horizontal="left" vertical="center" indent="1"/>
    </xf>
    <xf numFmtId="0" fontId="8" fillId="2" borderId="6" xfId="0" applyFont="1" applyFill="1" applyBorder="1" applyAlignment="1" applyProtection="1">
      <alignment horizontal="left" vertical="center"/>
      <protection locked="0"/>
    </xf>
    <xf numFmtId="0" fontId="6" fillId="0" borderId="75" xfId="0" applyFont="1" applyFill="1" applyBorder="1" applyAlignment="1">
      <alignment vertical="center"/>
    </xf>
    <xf numFmtId="0" fontId="6" fillId="2" borderId="32"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top" wrapText="1"/>
      <protection locked="0"/>
    </xf>
    <xf numFmtId="0" fontId="4" fillId="2" borderId="80" xfId="0" applyFont="1" applyFill="1" applyBorder="1" applyAlignment="1" applyProtection="1">
      <alignment horizontal="left" vertical="top" wrapText="1"/>
      <protection locked="0"/>
    </xf>
    <xf numFmtId="0" fontId="4" fillId="2" borderId="50"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81" xfId="0" applyFont="1" applyFill="1" applyBorder="1" applyAlignment="1" applyProtection="1">
      <alignment horizontal="left" vertical="top" wrapText="1"/>
      <protection locked="0"/>
    </xf>
    <xf numFmtId="0" fontId="4" fillId="2" borderId="65" xfId="0" applyFont="1" applyFill="1" applyBorder="1" applyAlignment="1" applyProtection="1">
      <alignment horizontal="left" vertical="top" wrapText="1"/>
      <protection locked="0"/>
    </xf>
    <xf numFmtId="0" fontId="4" fillId="2" borderId="66" xfId="0" applyFont="1" applyFill="1" applyBorder="1" applyAlignment="1" applyProtection="1">
      <alignment horizontal="left" vertical="top" wrapText="1"/>
      <protection locked="0"/>
    </xf>
    <xf numFmtId="0" fontId="4" fillId="2" borderId="67" xfId="0" applyFont="1" applyFill="1" applyBorder="1" applyAlignment="1" applyProtection="1">
      <alignment horizontal="left" vertical="top" wrapText="1"/>
      <protection locked="0"/>
    </xf>
    <xf numFmtId="0" fontId="2" fillId="0" borderId="32" xfId="0" applyFont="1" applyFill="1" applyBorder="1" applyAlignment="1">
      <alignment horizontal="left" vertical="center"/>
    </xf>
    <xf numFmtId="0" fontId="6" fillId="2" borderId="32" xfId="0" applyFont="1" applyFill="1" applyBorder="1" applyAlignment="1" applyProtection="1">
      <alignment horizontal="left" vertical="center"/>
      <protection locked="0"/>
    </xf>
    <xf numFmtId="0" fontId="4" fillId="0" borderId="79" xfId="0" applyFont="1" applyFill="1" applyBorder="1" applyAlignment="1">
      <alignment horizontal="center" vertical="center" wrapText="1"/>
    </xf>
    <xf numFmtId="0" fontId="6" fillId="0" borderId="5" xfId="0" applyFont="1" applyFill="1" applyBorder="1" applyAlignment="1">
      <alignment vertical="center"/>
    </xf>
    <xf numFmtId="0" fontId="6" fillId="0" borderId="97" xfId="0" applyFont="1" applyFill="1" applyBorder="1" applyAlignment="1">
      <alignment vertical="center"/>
    </xf>
    <xf numFmtId="0" fontId="6" fillId="0" borderId="78" xfId="0" applyFont="1" applyFill="1" applyBorder="1" applyAlignment="1">
      <alignment vertical="center"/>
    </xf>
    <xf numFmtId="0" fontId="6" fillId="0" borderId="66" xfId="0" applyFont="1" applyFill="1" applyBorder="1" applyAlignment="1">
      <alignment vertical="center"/>
    </xf>
    <xf numFmtId="0" fontId="6" fillId="0" borderId="98" xfId="0" applyFont="1" applyFill="1" applyBorder="1" applyAlignment="1">
      <alignment vertical="center"/>
    </xf>
    <xf numFmtId="0" fontId="6" fillId="0" borderId="99" xfId="0" applyFont="1" applyFill="1" applyBorder="1" applyAlignment="1">
      <alignment horizontal="center" vertical="center" wrapText="1"/>
    </xf>
    <xf numFmtId="0" fontId="6" fillId="0" borderId="100" xfId="0" applyFont="1" applyFill="1" applyBorder="1" applyAlignment="1">
      <alignment horizontal="center" vertical="center" wrapText="1"/>
    </xf>
    <xf numFmtId="0" fontId="6" fillId="0" borderId="101" xfId="0" applyFont="1" applyFill="1" applyBorder="1" applyAlignment="1">
      <alignment horizontal="center" vertical="center" wrapText="1"/>
    </xf>
    <xf numFmtId="0" fontId="6" fillId="0" borderId="101" xfId="0" applyFont="1" applyFill="1" applyBorder="1" applyAlignment="1">
      <alignment vertical="center"/>
    </xf>
    <xf numFmtId="0" fontId="6" fillId="0" borderId="102" xfId="0" applyFont="1" applyFill="1" applyBorder="1" applyAlignment="1">
      <alignment vertical="center"/>
    </xf>
    <xf numFmtId="0" fontId="6" fillId="0" borderId="6" xfId="0" applyFont="1" applyFill="1" applyBorder="1" applyAlignment="1">
      <alignment vertical="center"/>
    </xf>
    <xf numFmtId="0" fontId="6" fillId="0" borderId="103" xfId="0" applyFont="1" applyFill="1" applyBorder="1" applyAlignment="1">
      <alignment vertical="center"/>
    </xf>
    <xf numFmtId="0" fontId="6" fillId="0" borderId="10" xfId="0" applyFont="1" applyFill="1" applyBorder="1" applyAlignment="1">
      <alignment horizontal="left" vertical="center" indent="1"/>
    </xf>
    <xf numFmtId="0" fontId="2" fillId="0" borderId="41"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4" fillId="2" borderId="32"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locked="0"/>
    </xf>
    <xf numFmtId="176" fontId="6" fillId="2" borderId="32" xfId="0" applyNumberFormat="1" applyFont="1" applyFill="1" applyBorder="1" applyAlignment="1" applyProtection="1">
      <alignment horizontal="center" vertical="center"/>
      <protection locked="0"/>
    </xf>
    <xf numFmtId="0" fontId="6" fillId="0" borderId="32" xfId="0" applyFont="1" applyFill="1" applyBorder="1" applyAlignment="1">
      <alignment horizontal="right" vertical="center"/>
    </xf>
    <xf numFmtId="176" fontId="6" fillId="7" borderId="32" xfId="0" applyNumberFormat="1" applyFont="1" applyFill="1" applyBorder="1" applyAlignment="1" applyProtection="1">
      <alignment horizontal="center" vertical="center"/>
      <protection locked="0"/>
    </xf>
    <xf numFmtId="0" fontId="3" fillId="0" borderId="42" xfId="0" applyFont="1" applyFill="1" applyBorder="1" applyAlignment="1">
      <alignment horizontal="left" vertical="center" wrapText="1"/>
    </xf>
    <xf numFmtId="0" fontId="6" fillId="0" borderId="15" xfId="0" applyFont="1" applyFill="1" applyBorder="1" applyAlignment="1">
      <alignment vertical="center"/>
    </xf>
    <xf numFmtId="0" fontId="6" fillId="0" borderId="43" xfId="0" applyFont="1" applyFill="1" applyBorder="1" applyAlignment="1">
      <alignment vertical="center"/>
    </xf>
    <xf numFmtId="0" fontId="13" fillId="7" borderId="14"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vertical="center"/>
      <protection locked="0"/>
    </xf>
    <xf numFmtId="0" fontId="17" fillId="0" borderId="0" xfId="0" applyFont="1" applyFill="1" applyAlignment="1">
      <alignment horizontal="center" vertical="center"/>
    </xf>
    <xf numFmtId="0" fontId="13" fillId="0" borderId="0" xfId="0" applyFont="1" applyFill="1" applyAlignment="1">
      <alignment horizontal="center" vertical="center"/>
    </xf>
    <xf numFmtId="0" fontId="3" fillId="0" borderId="14" xfId="0" applyFont="1" applyFill="1" applyBorder="1" applyAlignment="1">
      <alignment horizontal="center" vertical="center" wrapText="1"/>
    </xf>
    <xf numFmtId="176" fontId="4" fillId="2" borderId="14" xfId="0" applyNumberFormat="1" applyFont="1" applyFill="1" applyBorder="1" applyAlignment="1" applyProtection="1">
      <alignment horizontal="center" vertical="center" wrapText="1"/>
      <protection locked="0"/>
    </xf>
    <xf numFmtId="0" fontId="2" fillId="0" borderId="14" xfId="0" applyFont="1" applyFill="1" applyBorder="1" applyAlignment="1">
      <alignment horizontal="center" vertical="center" wrapText="1"/>
    </xf>
    <xf numFmtId="176" fontId="4" fillId="2" borderId="14" xfId="0" applyNumberFormat="1" applyFont="1" applyFill="1" applyBorder="1" applyAlignment="1" applyProtection="1">
      <alignment horizontal="center" vertical="center" shrinkToFit="1"/>
      <protection locked="0"/>
    </xf>
    <xf numFmtId="0" fontId="2" fillId="2" borderId="39" xfId="0" applyFont="1" applyFill="1" applyBorder="1" applyAlignment="1" applyProtection="1">
      <alignment horizontal="center" vertical="center"/>
      <protection locked="0"/>
    </xf>
    <xf numFmtId="0" fontId="2" fillId="2" borderId="68" xfId="0" applyFont="1" applyFill="1" applyBorder="1" applyAlignment="1" applyProtection="1">
      <alignment horizontal="center" vertical="center"/>
      <protection locked="0"/>
    </xf>
    <xf numFmtId="0" fontId="2" fillId="0" borderId="4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 xfId="0" applyFont="1" applyFill="1" applyBorder="1" applyAlignment="1">
      <alignment horizontal="center" vertical="center"/>
    </xf>
    <xf numFmtId="0" fontId="4" fillId="2" borderId="70" xfId="0" applyFont="1" applyFill="1" applyBorder="1" applyAlignment="1" applyProtection="1">
      <alignment horizontal="left" vertical="top" wrapText="1"/>
      <protection locked="0"/>
    </xf>
    <xf numFmtId="0" fontId="0" fillId="0" borderId="70" xfId="0" applyBorder="1" applyAlignment="1" applyProtection="1">
      <alignment vertical="center"/>
      <protection locked="0"/>
    </xf>
    <xf numFmtId="0" fontId="0" fillId="0" borderId="88" xfId="0" applyBorder="1" applyAlignment="1" applyProtection="1">
      <alignment vertical="center"/>
      <protection locked="0"/>
    </xf>
    <xf numFmtId="0" fontId="9" fillId="0" borderId="41" xfId="0" applyFont="1" applyFill="1" applyBorder="1" applyAlignment="1">
      <alignment horizontal="left" vertical="center"/>
    </xf>
    <xf numFmtId="0" fontId="10" fillId="0" borderId="32" xfId="0" applyFont="1" applyFill="1" applyBorder="1" applyAlignment="1">
      <alignment vertical="center"/>
    </xf>
    <xf numFmtId="0" fontId="10" fillId="0" borderId="20" xfId="0" applyFont="1" applyFill="1" applyBorder="1" applyAlignment="1">
      <alignment vertical="center"/>
    </xf>
    <xf numFmtId="0" fontId="9" fillId="0" borderId="72" xfId="0" applyFont="1" applyFill="1" applyBorder="1" applyAlignment="1">
      <alignment horizontal="left" vertical="center"/>
    </xf>
    <xf numFmtId="0" fontId="10" fillId="0" borderId="73" xfId="0" applyFont="1" applyFill="1" applyBorder="1" applyAlignment="1">
      <alignment vertical="center"/>
    </xf>
    <xf numFmtId="0" fontId="6" fillId="2" borderId="72" xfId="0" applyFont="1" applyFill="1" applyBorder="1" applyAlignment="1" applyProtection="1">
      <alignment horizontal="left" vertical="center"/>
      <protection locked="0"/>
    </xf>
    <xf numFmtId="0" fontId="8" fillId="2" borderId="106" xfId="0" applyFont="1" applyFill="1" applyBorder="1" applyAlignment="1" applyProtection="1">
      <alignment horizontal="left" vertical="center"/>
      <protection locked="0"/>
    </xf>
    <xf numFmtId="0" fontId="2" fillId="0" borderId="74" xfId="0" applyFont="1" applyFill="1" applyBorder="1" applyAlignment="1">
      <alignment horizontal="left" vertical="center" shrinkToFit="1"/>
    </xf>
    <xf numFmtId="0" fontId="9" fillId="0" borderId="25" xfId="0" applyFont="1" applyFill="1" applyBorder="1" applyAlignment="1">
      <alignment vertical="center"/>
    </xf>
    <xf numFmtId="0" fontId="8" fillId="0" borderId="32" xfId="0" applyFont="1" applyBorder="1" applyAlignment="1">
      <alignment vertical="center"/>
    </xf>
    <xf numFmtId="0" fontId="8" fillId="0" borderId="105" xfId="0" applyFont="1" applyBorder="1" applyAlignment="1">
      <alignment vertical="center"/>
    </xf>
    <xf numFmtId="0" fontId="6" fillId="2" borderId="72" xfId="0" applyFont="1" applyFill="1" applyBorder="1" applyAlignment="1" applyProtection="1">
      <alignment horizontal="left" vertical="center" shrinkToFit="1"/>
      <protection locked="0"/>
    </xf>
    <xf numFmtId="0" fontId="2" fillId="0" borderId="74" xfId="0" applyFont="1" applyFill="1" applyBorder="1" applyAlignment="1">
      <alignment vertical="center" shrinkToFit="1"/>
    </xf>
    <xf numFmtId="0" fontId="11" fillId="0" borderId="82" xfId="0" applyFont="1" applyFill="1" applyBorder="1" applyAlignment="1">
      <alignment horizontal="center" vertical="center" textRotation="255" wrapText="1"/>
    </xf>
    <xf numFmtId="0" fontId="11" fillId="0" borderId="83" xfId="0" applyFont="1" applyFill="1" applyBorder="1" applyAlignment="1">
      <alignment vertical="center"/>
    </xf>
    <xf numFmtId="0" fontId="11" fillId="0" borderId="84" xfId="0" applyFont="1" applyFill="1" applyBorder="1" applyAlignment="1">
      <alignment vertical="center"/>
    </xf>
    <xf numFmtId="0" fontId="11" fillId="0" borderId="82" xfId="0" applyFont="1" applyFill="1" applyBorder="1" applyAlignment="1">
      <alignment vertical="center" textRotation="255" wrapText="1"/>
    </xf>
    <xf numFmtId="0" fontId="10" fillId="0" borderId="83" xfId="0" applyFont="1" applyFill="1" applyBorder="1" applyAlignment="1">
      <alignment vertical="center"/>
    </xf>
    <xf numFmtId="0" fontId="10" fillId="0" borderId="84" xfId="0" applyFont="1" applyFill="1" applyBorder="1" applyAlignment="1">
      <alignment vertical="center"/>
    </xf>
    <xf numFmtId="0" fontId="12" fillId="0" borderId="82" xfId="0" applyFont="1" applyFill="1" applyBorder="1" applyAlignment="1">
      <alignment vertical="center" textRotation="255" wrapText="1"/>
    </xf>
    <xf numFmtId="0" fontId="11" fillId="0" borderId="95" xfId="0" applyFont="1" applyFill="1" applyBorder="1" applyAlignment="1">
      <alignment vertical="center"/>
    </xf>
    <xf numFmtId="0" fontId="0" fillId="0" borderId="71" xfId="0" applyBorder="1" applyAlignment="1" applyProtection="1">
      <alignment vertical="center"/>
      <protection locked="0"/>
    </xf>
    <xf numFmtId="0" fontId="9" fillId="0" borderId="41" xfId="0" applyFont="1" applyFill="1" applyBorder="1" applyAlignment="1">
      <alignment vertical="center"/>
    </xf>
    <xf numFmtId="0" fontId="12" fillId="0" borderId="43" xfId="0" applyFont="1" applyFill="1" applyBorder="1" applyAlignment="1">
      <alignment horizontal="center" vertical="center" textRotation="255" wrapText="1" shrinkToFit="1"/>
    </xf>
    <xf numFmtId="0" fontId="10" fillId="0" borderId="63" xfId="0" applyFont="1" applyFill="1" applyBorder="1" applyAlignment="1">
      <alignment vertical="center"/>
    </xf>
    <xf numFmtId="0" fontId="10" fillId="0" borderId="3" xfId="0" applyFont="1" applyFill="1" applyBorder="1" applyAlignment="1">
      <alignment vertical="center"/>
    </xf>
    <xf numFmtId="0" fontId="12" fillId="0" borderId="43" xfId="0" applyFont="1" applyFill="1" applyBorder="1" applyAlignment="1">
      <alignment vertical="center" textRotation="255" wrapText="1"/>
    </xf>
    <xf numFmtId="0" fontId="9" fillId="0" borderId="92" xfId="0" applyFont="1" applyFill="1" applyBorder="1" applyAlignment="1">
      <alignment horizontal="left" vertical="center"/>
    </xf>
    <xf numFmtId="0" fontId="9" fillId="0" borderId="93" xfId="0" applyFont="1" applyFill="1" applyBorder="1" applyAlignment="1">
      <alignment horizontal="left" vertical="center"/>
    </xf>
    <xf numFmtId="0" fontId="9" fillId="0" borderId="96" xfId="0" applyFont="1" applyFill="1" applyBorder="1" applyAlignment="1">
      <alignment horizontal="left" vertical="center"/>
    </xf>
    <xf numFmtId="0" fontId="9" fillId="0" borderId="76"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78" xfId="0" applyFont="1" applyFill="1" applyBorder="1" applyAlignment="1">
      <alignment horizontal="center" vertical="center"/>
    </xf>
    <xf numFmtId="0" fontId="11" fillId="0" borderId="76" xfId="0" applyFont="1" applyFill="1" applyBorder="1" applyAlignment="1">
      <alignment horizontal="center" vertical="center" textRotation="255" wrapText="1"/>
    </xf>
    <xf numFmtId="0" fontId="8" fillId="0" borderId="77" xfId="0" applyFont="1" applyBorder="1" applyAlignment="1">
      <alignment vertical="center"/>
    </xf>
    <xf numFmtId="0" fontId="8" fillId="0" borderId="78" xfId="0" applyFont="1" applyBorder="1" applyAlignment="1">
      <alignment vertical="center"/>
    </xf>
    <xf numFmtId="0" fontId="2" fillId="0" borderId="87" xfId="0" applyFont="1" applyFill="1" applyBorder="1" applyAlignment="1">
      <alignment horizontal="left" vertical="center" shrinkToFit="1"/>
    </xf>
    <xf numFmtId="0" fontId="8" fillId="0" borderId="14" xfId="0" applyFont="1" applyFill="1" applyBorder="1" applyAlignment="1">
      <alignment vertical="center"/>
    </xf>
    <xf numFmtId="0" fontId="9" fillId="0" borderId="25" xfId="0" applyFont="1" applyFill="1" applyBorder="1" applyAlignment="1">
      <alignment horizontal="left" vertical="center"/>
    </xf>
    <xf numFmtId="0" fontId="9" fillId="0" borderId="32" xfId="0" applyFont="1" applyFill="1" applyBorder="1" applyAlignment="1">
      <alignment horizontal="left" vertical="center"/>
    </xf>
    <xf numFmtId="0" fontId="9" fillId="0" borderId="20" xfId="0" applyFont="1" applyFill="1" applyBorder="1" applyAlignment="1">
      <alignment horizontal="left" vertical="center"/>
    </xf>
    <xf numFmtId="0" fontId="6" fillId="2" borderId="41" xfId="0" applyFont="1" applyFill="1" applyBorder="1" applyAlignment="1" applyProtection="1">
      <alignment horizontal="left" vertical="center"/>
      <protection locked="0"/>
    </xf>
    <xf numFmtId="0" fontId="6" fillId="2" borderId="105" xfId="0" applyFont="1" applyFill="1" applyBorder="1" applyAlignment="1" applyProtection="1">
      <alignment horizontal="left" vertical="center"/>
      <protection locked="0"/>
    </xf>
    <xf numFmtId="0" fontId="9" fillId="0" borderId="41" xfId="0" applyFont="1" applyFill="1" applyBorder="1" applyAlignment="1">
      <alignment horizontal="left" vertical="center" wrapText="1"/>
    </xf>
    <xf numFmtId="0" fontId="10" fillId="0" borderId="32" xfId="0" applyFont="1" applyFill="1" applyBorder="1" applyAlignment="1">
      <alignment vertical="center" wrapText="1"/>
    </xf>
    <xf numFmtId="0" fontId="10" fillId="0" borderId="20" xfId="0" applyFont="1" applyFill="1" applyBorder="1" applyAlignment="1">
      <alignment vertical="center" wrapText="1"/>
    </xf>
    <xf numFmtId="0" fontId="9" fillId="0" borderId="73" xfId="0" applyFont="1" applyFill="1" applyBorder="1" applyAlignment="1">
      <alignment horizontal="left" vertical="center"/>
    </xf>
    <xf numFmtId="0" fontId="11" fillId="0" borderId="83" xfId="0" applyFont="1" applyFill="1" applyBorder="1" applyAlignment="1">
      <alignment horizontal="center" vertical="center" textRotation="255" wrapText="1"/>
    </xf>
    <xf numFmtId="0" fontId="11" fillId="0" borderId="84" xfId="0" applyFont="1" applyFill="1" applyBorder="1" applyAlignment="1">
      <alignment horizontal="center" vertical="center" textRotation="255" wrapText="1"/>
    </xf>
    <xf numFmtId="0" fontId="6" fillId="0" borderId="79"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78" xfId="0" applyFont="1" applyFill="1" applyBorder="1" applyAlignment="1">
      <alignment horizontal="center" vertical="center" shrinkToFit="1"/>
    </xf>
    <xf numFmtId="0" fontId="6" fillId="0" borderId="66" xfId="0" applyFont="1" applyFill="1" applyBorder="1" applyAlignment="1">
      <alignment horizontal="center" vertical="center" shrinkToFit="1"/>
    </xf>
    <xf numFmtId="0" fontId="6" fillId="0" borderId="99" xfId="0" applyFont="1" applyFill="1" applyBorder="1" applyAlignment="1">
      <alignment horizontal="center" vertical="center" wrapText="1" shrinkToFit="1"/>
    </xf>
    <xf numFmtId="0" fontId="6" fillId="0" borderId="100" xfId="0" applyFont="1" applyFill="1" applyBorder="1" applyAlignment="1">
      <alignment horizontal="center" vertical="center" shrinkToFit="1"/>
    </xf>
    <xf numFmtId="0" fontId="7" fillId="0" borderId="101"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02" xfId="0" applyFont="1" applyFill="1" applyBorder="1" applyAlignment="1">
      <alignment horizontal="center" vertical="center" wrapText="1"/>
    </xf>
    <xf numFmtId="0" fontId="7" fillId="0" borderId="103" xfId="0" applyFont="1" applyFill="1" applyBorder="1" applyAlignment="1">
      <alignment horizontal="center" vertical="center" wrapText="1"/>
    </xf>
    <xf numFmtId="0" fontId="4" fillId="0" borderId="42" xfId="0" quotePrefix="1" applyFont="1" applyFill="1" applyBorder="1" applyAlignment="1" applyProtection="1">
      <alignment vertical="top" wrapText="1"/>
    </xf>
    <xf numFmtId="0" fontId="0" fillId="0" borderId="43" xfId="0" applyFill="1" applyBorder="1" applyAlignment="1" applyProtection="1">
      <alignment vertical="top"/>
    </xf>
    <xf numFmtId="0" fontId="8" fillId="2" borderId="50" xfId="0" applyFont="1" applyFill="1" applyBorder="1" applyAlignment="1" applyProtection="1">
      <alignment vertical="top" wrapText="1"/>
      <protection locked="0"/>
    </xf>
    <xf numFmtId="0" fontId="0" fillId="0" borderId="63" xfId="0" applyBorder="1" applyAlignment="1" applyProtection="1">
      <alignment vertical="top"/>
      <protection locked="0"/>
    </xf>
    <xf numFmtId="0" fontId="0" fillId="0" borderId="50" xfId="0" applyBorder="1" applyAlignment="1" applyProtection="1">
      <alignment vertical="top"/>
      <protection locked="0"/>
    </xf>
    <xf numFmtId="0" fontId="0" fillId="0" borderId="7" xfId="0" applyBorder="1" applyAlignment="1" applyProtection="1">
      <alignment vertical="top"/>
      <protection locked="0"/>
    </xf>
    <xf numFmtId="0" fontId="0" fillId="0" borderId="3" xfId="0" applyBorder="1" applyAlignment="1" applyProtection="1">
      <alignment vertical="top"/>
      <protection locked="0"/>
    </xf>
    <xf numFmtId="0" fontId="6" fillId="2" borderId="8"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6" fillId="2" borderId="8" xfId="0" applyFont="1" applyFill="1" applyBorder="1" applyAlignment="1" applyProtection="1">
      <alignment vertical="top" wrapText="1"/>
      <protection locked="0"/>
    </xf>
    <xf numFmtId="0" fontId="0" fillId="0" borderId="8" xfId="0" applyBorder="1" applyAlignment="1" applyProtection="1">
      <alignment vertical="top" wrapText="1"/>
      <protection locked="0"/>
    </xf>
    <xf numFmtId="0" fontId="6" fillId="2" borderId="42" xfId="0" applyFont="1" applyFill="1" applyBorder="1" applyAlignment="1" applyProtection="1">
      <alignment vertical="top" wrapText="1"/>
      <protection locked="0"/>
    </xf>
    <xf numFmtId="0" fontId="6" fillId="2" borderId="15" xfId="0" applyFont="1" applyFill="1" applyBorder="1" applyAlignment="1" applyProtection="1">
      <alignment vertical="top" wrapText="1"/>
      <protection locked="0"/>
    </xf>
    <xf numFmtId="0" fontId="0" fillId="0" borderId="43" xfId="0" applyBorder="1" applyAlignment="1" applyProtection="1">
      <alignment vertical="top" wrapText="1"/>
      <protection locked="0"/>
    </xf>
    <xf numFmtId="0" fontId="6" fillId="2" borderId="7" xfId="0" applyFont="1" applyFill="1" applyBorder="1" applyAlignment="1" applyProtection="1">
      <alignment vertical="top" wrapText="1"/>
      <protection locked="0"/>
    </xf>
    <xf numFmtId="0" fontId="6" fillId="2" borderId="14" xfId="0" applyFont="1" applyFill="1" applyBorder="1" applyAlignment="1" applyProtection="1">
      <alignment vertical="top" wrapText="1"/>
      <protection locked="0"/>
    </xf>
    <xf numFmtId="0" fontId="0" fillId="0" borderId="3" xfId="0" applyBorder="1" applyAlignment="1" applyProtection="1">
      <alignment vertical="top" wrapText="1"/>
      <protection locked="0"/>
    </xf>
    <xf numFmtId="0" fontId="17" fillId="0" borderId="57" xfId="0" applyFont="1" applyFill="1" applyBorder="1" applyAlignment="1">
      <alignment horizontal="center" vertical="center"/>
    </xf>
    <xf numFmtId="0" fontId="17" fillId="0" borderId="42" xfId="0" applyFont="1" applyFill="1" applyBorder="1" applyAlignment="1">
      <alignment vertical="top" wrapText="1"/>
    </xf>
    <xf numFmtId="0" fontId="17" fillId="0" borderId="15" xfId="0" applyFont="1" applyFill="1" applyBorder="1" applyAlignment="1">
      <alignment vertical="top" wrapText="1"/>
    </xf>
    <xf numFmtId="0" fontId="17" fillId="0" borderId="43" xfId="0" applyFont="1" applyFill="1" applyBorder="1" applyAlignment="1">
      <alignment vertical="top" wrapText="1"/>
    </xf>
    <xf numFmtId="0" fontId="17" fillId="0" borderId="7" xfId="0" applyFont="1" applyFill="1" applyBorder="1" applyAlignment="1">
      <alignment vertical="top" wrapText="1"/>
    </xf>
    <xf numFmtId="0" fontId="17" fillId="0" borderId="14" xfId="0" applyFont="1" applyFill="1" applyBorder="1" applyAlignment="1">
      <alignment vertical="top" wrapText="1"/>
    </xf>
    <xf numFmtId="0" fontId="17" fillId="0" borderId="3" xfId="0" applyFont="1" applyFill="1" applyBorder="1" applyAlignment="1">
      <alignment vertical="top" wrapText="1"/>
    </xf>
    <xf numFmtId="0" fontId="6" fillId="0" borderId="42" xfId="0" applyFont="1" applyFill="1" applyBorder="1" applyAlignment="1" applyProtection="1">
      <alignment horizontal="left" vertical="top" wrapText="1"/>
    </xf>
    <xf numFmtId="0" fontId="6" fillId="0" borderId="15" xfId="0" applyFont="1" applyFill="1" applyBorder="1" applyAlignment="1" applyProtection="1">
      <alignment horizontal="left" vertical="top" wrapText="1"/>
    </xf>
    <xf numFmtId="0" fontId="6" fillId="0" borderId="43" xfId="0" applyFont="1" applyFill="1" applyBorder="1" applyAlignment="1" applyProtection="1">
      <alignment horizontal="left" vertical="top" wrapText="1"/>
    </xf>
    <xf numFmtId="0" fontId="6" fillId="2" borderId="7" xfId="0" applyFont="1" applyFill="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5" fillId="0" borderId="59" xfId="0" applyFont="1" applyFill="1" applyBorder="1" applyAlignment="1">
      <alignment horizontal="center" vertical="center"/>
    </xf>
    <xf numFmtId="0" fontId="17" fillId="0" borderId="57" xfId="0" applyNumberFormat="1" applyFont="1" applyFill="1" applyBorder="1" applyAlignment="1">
      <alignment horizontal="center" vertical="center"/>
    </xf>
    <xf numFmtId="0" fontId="9" fillId="0" borderId="59" xfId="0" applyFont="1" applyFill="1" applyBorder="1" applyAlignment="1">
      <alignment horizontal="left" vertical="center"/>
    </xf>
    <xf numFmtId="0" fontId="13" fillId="0" borderId="59" xfId="0" applyFont="1" applyFill="1" applyBorder="1" applyAlignment="1">
      <alignment horizontal="center" vertical="center"/>
    </xf>
    <xf numFmtId="0" fontId="18" fillId="0" borderId="59" xfId="0" applyFont="1" applyFill="1" applyBorder="1" applyAlignment="1">
      <alignment horizontal="center" vertical="center"/>
    </xf>
    <xf numFmtId="0" fontId="25" fillId="0" borderId="0" xfId="0" applyFont="1" applyFill="1" applyBorder="1" applyAlignment="1">
      <alignment horizontal="left" vertical="center" wrapText="1"/>
    </xf>
    <xf numFmtId="0" fontId="8" fillId="0" borderId="0" xfId="0" applyFont="1" applyFill="1" applyBorder="1">
      <alignment vertical="center"/>
    </xf>
    <xf numFmtId="0" fontId="2" fillId="2" borderId="101" xfId="0" applyFont="1" applyFill="1" applyBorder="1" applyAlignment="1" applyProtection="1">
      <alignment horizontal="left" vertical="center" wrapText="1"/>
      <protection locked="0"/>
    </xf>
    <xf numFmtId="0" fontId="0" fillId="0" borderId="101" xfId="0" applyBorder="1" applyAlignment="1" applyProtection="1">
      <alignment horizontal="left" vertical="center" wrapText="1"/>
      <protection locked="0"/>
    </xf>
    <xf numFmtId="0" fontId="0" fillId="0" borderId="102"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6" fillId="0" borderId="42" xfId="0" applyFont="1" applyFill="1" applyBorder="1" applyAlignment="1">
      <alignment vertical="center" wrapText="1"/>
    </xf>
    <xf numFmtId="0" fontId="0" fillId="0" borderId="43" xfId="0" applyBorder="1" applyAlignment="1">
      <alignment vertical="center"/>
    </xf>
    <xf numFmtId="0" fontId="6" fillId="0" borderId="7" xfId="0" applyFont="1" applyFill="1" applyBorder="1" applyAlignment="1">
      <alignment vertical="center" wrapText="1"/>
    </xf>
    <xf numFmtId="0" fontId="0" fillId="0" borderId="3" xfId="0" applyBorder="1" applyAlignment="1">
      <alignment vertical="center"/>
    </xf>
    <xf numFmtId="0" fontId="15" fillId="0" borderId="53" xfId="0" applyFont="1" applyFill="1" applyBorder="1" applyAlignment="1">
      <alignment horizontal="center" vertical="center"/>
    </xf>
    <xf numFmtId="0" fontId="15" fillId="0" borderId="54" xfId="0" applyFont="1" applyFill="1" applyBorder="1" applyAlignment="1">
      <alignment horizontal="center" vertical="center"/>
    </xf>
    <xf numFmtId="0" fontId="17" fillId="0" borderId="52" xfId="0" applyNumberFormat="1" applyFont="1" applyFill="1" applyBorder="1" applyAlignment="1">
      <alignment horizontal="center" vertical="center"/>
    </xf>
    <xf numFmtId="0" fontId="6" fillId="0" borderId="42" xfId="0" applyFont="1" applyFill="1" applyBorder="1" applyAlignment="1" applyProtection="1">
      <alignment vertical="top" wrapText="1"/>
    </xf>
    <xf numFmtId="0" fontId="6" fillId="0" borderId="15" xfId="0" applyFont="1" applyFill="1" applyBorder="1" applyAlignment="1" applyProtection="1">
      <alignment vertical="top" wrapText="1"/>
    </xf>
    <xf numFmtId="0" fontId="6" fillId="0" borderId="43" xfId="0" applyFont="1" applyFill="1" applyBorder="1" applyAlignment="1" applyProtection="1">
      <alignment vertical="top" wrapText="1"/>
    </xf>
    <xf numFmtId="0" fontId="6" fillId="0" borderId="7" xfId="0" applyFont="1" applyFill="1" applyBorder="1" applyAlignment="1" applyProtection="1">
      <alignment vertical="top" wrapText="1"/>
    </xf>
    <xf numFmtId="0" fontId="6" fillId="0" borderId="14" xfId="0" applyFont="1" applyFill="1" applyBorder="1" applyAlignment="1" applyProtection="1">
      <alignment vertical="top" wrapText="1"/>
    </xf>
    <xf numFmtId="0" fontId="6" fillId="0" borderId="3" xfId="0" applyFont="1" applyFill="1" applyBorder="1" applyAlignment="1" applyProtection="1">
      <alignment vertical="top" wrapText="1"/>
    </xf>
    <xf numFmtId="0" fontId="2" fillId="2" borderId="8"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3" xfId="0" applyBorder="1" applyAlignment="1" applyProtection="1">
      <alignment horizontal="left" vertical="center" wrapText="1"/>
      <protection locked="0"/>
    </xf>
    <xf numFmtId="0" fontId="2" fillId="0" borderId="104"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42" xfId="0" applyFont="1" applyFill="1" applyBorder="1" applyAlignment="1">
      <alignment horizontal="center" vertical="center" wrapText="1"/>
    </xf>
    <xf numFmtId="0" fontId="0" fillId="0" borderId="43" xfId="0" applyBorder="1" applyAlignment="1">
      <alignment horizontal="center" vertical="center"/>
    </xf>
    <xf numFmtId="0" fontId="6" fillId="0" borderId="50" xfId="0" applyFont="1" applyFill="1" applyBorder="1" applyAlignment="1">
      <alignment horizontal="center" vertical="center" wrapText="1"/>
    </xf>
    <xf numFmtId="0" fontId="0" fillId="0" borderId="63" xfId="0" applyBorder="1" applyAlignment="1">
      <alignment horizontal="center" vertical="center"/>
    </xf>
    <xf numFmtId="0" fontId="8" fillId="0" borderId="7" xfId="0" applyFont="1" applyFill="1" applyBorder="1" applyAlignment="1">
      <alignment horizontal="center" vertical="center"/>
    </xf>
    <xf numFmtId="0" fontId="0" fillId="0" borderId="3" xfId="0" applyBorder="1" applyAlignment="1">
      <alignment horizontal="center" vertical="center"/>
    </xf>
    <xf numFmtId="0" fontId="6" fillId="0" borderId="4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0"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8" xfId="0" applyFont="1" applyFill="1" applyBorder="1" applyAlignment="1">
      <alignment horizontal="center" vertical="center" wrapText="1"/>
    </xf>
    <xf numFmtId="0" fontId="8" fillId="0" borderId="8" xfId="0" applyFont="1" applyFill="1" applyBorder="1" applyAlignment="1">
      <alignment vertical="center"/>
    </xf>
    <xf numFmtId="0" fontId="6" fillId="0" borderId="4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7" fillId="0" borderId="0" xfId="0" applyFont="1" applyFill="1" applyAlignment="1">
      <alignment horizontal="right" vertical="center"/>
    </xf>
    <xf numFmtId="0" fontId="2" fillId="0" borderId="0" xfId="0" applyFont="1" applyFill="1" applyBorder="1" applyAlignment="1">
      <alignment vertical="center" wrapText="1"/>
    </xf>
    <xf numFmtId="0" fontId="2" fillId="0" borderId="14" xfId="0" applyFont="1" applyFill="1" applyBorder="1" applyAlignment="1">
      <alignment vertical="center" wrapText="1"/>
    </xf>
    <xf numFmtId="0" fontId="0" fillId="0" borderId="20" xfId="0" applyBorder="1">
      <alignment vertical="center"/>
    </xf>
    <xf numFmtId="0" fontId="6" fillId="0" borderId="41"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2" borderId="42" xfId="0" applyFont="1" applyFill="1" applyBorder="1" applyAlignment="1" applyProtection="1">
      <alignment horizontal="left" vertical="top" wrapText="1"/>
      <protection locked="0"/>
    </xf>
    <xf numFmtId="0" fontId="6" fillId="2" borderId="15" xfId="0" applyFont="1" applyFill="1" applyBorder="1" applyAlignment="1" applyProtection="1">
      <alignment horizontal="left" vertical="top" wrapText="1"/>
      <protection locked="0"/>
    </xf>
    <xf numFmtId="0" fontId="6" fillId="2" borderId="43"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17" fillId="0" borderId="52" xfId="0" applyFont="1" applyFill="1" applyBorder="1" applyAlignment="1">
      <alignment horizontal="center" vertical="center"/>
    </xf>
    <xf numFmtId="0" fontId="0" fillId="0" borderId="43" xfId="0" applyBorder="1" applyAlignment="1">
      <alignment vertical="center" wrapText="1"/>
    </xf>
    <xf numFmtId="0" fontId="8" fillId="0" borderId="7" xfId="0" applyFont="1" applyFill="1" applyBorder="1" applyAlignment="1">
      <alignment vertical="center" wrapText="1"/>
    </xf>
    <xf numFmtId="0" fontId="0" fillId="0" borderId="3" xfId="0" applyBorder="1" applyAlignment="1">
      <alignment vertical="center" wrapText="1"/>
    </xf>
    <xf numFmtId="0" fontId="17" fillId="0" borderId="0" xfId="0" applyFont="1" applyAlignment="1">
      <alignment horizontal="center" vertical="center"/>
    </xf>
    <xf numFmtId="0" fontId="13" fillId="0" borderId="14" xfId="0" applyFont="1" applyBorder="1" applyAlignment="1">
      <alignment horizontal="left" vertical="center"/>
    </xf>
    <xf numFmtId="0" fontId="6" fillId="7" borderId="62" xfId="0" applyFont="1" applyFill="1" applyBorder="1" applyAlignment="1" applyProtection="1">
      <alignment vertical="top" wrapText="1"/>
      <protection locked="0"/>
    </xf>
    <xf numFmtId="0" fontId="6" fillId="7" borderId="64" xfId="0" applyFont="1" applyFill="1" applyBorder="1" applyAlignment="1" applyProtection="1">
      <alignment vertical="top" wrapText="1"/>
      <protection locked="0"/>
    </xf>
    <xf numFmtId="0" fontId="13" fillId="0" borderId="39" xfId="0" applyFont="1" applyBorder="1" applyAlignment="1">
      <alignment horizontal="center" vertical="center"/>
    </xf>
    <xf numFmtId="0" fontId="13" fillId="0" borderId="62" xfId="0" applyFont="1" applyBorder="1" applyAlignment="1">
      <alignment horizontal="center" vertical="center"/>
    </xf>
    <xf numFmtId="0" fontId="13" fillId="0" borderId="68" xfId="0" applyFont="1" applyBorder="1" applyAlignment="1">
      <alignment horizontal="center" vertical="center"/>
    </xf>
    <xf numFmtId="0" fontId="13" fillId="0" borderId="8" xfId="0" applyFont="1" applyBorder="1" applyAlignment="1">
      <alignment horizontal="center" vertical="center"/>
    </xf>
    <xf numFmtId="0" fontId="13" fillId="0" borderId="8" xfId="0" applyFont="1" applyFill="1" applyBorder="1" applyAlignment="1">
      <alignment horizontal="center" vertical="center" wrapText="1"/>
    </xf>
    <xf numFmtId="0" fontId="13" fillId="0" borderId="8" xfId="0" applyFont="1" applyFill="1" applyBorder="1" applyAlignment="1">
      <alignment vertical="center"/>
    </xf>
    <xf numFmtId="0" fontId="13" fillId="0" borderId="39"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8" xfId="0" applyFont="1" applyBorder="1" applyAlignment="1">
      <alignment horizontal="center" vertical="center" wrapText="1"/>
    </xf>
    <xf numFmtId="0" fontId="6" fillId="2" borderId="58" xfId="0" applyFont="1" applyFill="1" applyBorder="1" applyAlignment="1" applyProtection="1">
      <alignment vertical="top" wrapText="1"/>
      <protection locked="0"/>
    </xf>
    <xf numFmtId="0" fontId="6" fillId="2" borderId="57" xfId="0" applyFont="1" applyFill="1" applyBorder="1" applyAlignment="1" applyProtection="1">
      <alignment vertical="top" wrapText="1"/>
      <protection locked="0"/>
    </xf>
    <xf numFmtId="0" fontId="13" fillId="2" borderId="57" xfId="0" applyFont="1" applyFill="1" applyBorder="1" applyAlignment="1" applyProtection="1">
      <alignment horizontal="center" vertical="center" wrapText="1"/>
      <protection locked="0"/>
    </xf>
    <xf numFmtId="0" fontId="13" fillId="2" borderId="58" xfId="0" applyFont="1" applyFill="1" applyBorder="1" applyAlignment="1" applyProtection="1">
      <alignment horizontal="center" vertical="center" wrapText="1"/>
      <protection locked="0"/>
    </xf>
    <xf numFmtId="0" fontId="6" fillId="2" borderId="50" xfId="0" applyFont="1" applyFill="1" applyBorder="1" applyAlignment="1" applyProtection="1">
      <alignment vertical="top" wrapText="1"/>
      <protection locked="0"/>
    </xf>
    <xf numFmtId="0" fontId="6" fillId="2" borderId="63" xfId="0" applyFont="1" applyFill="1" applyBorder="1" applyAlignment="1" applyProtection="1">
      <alignment vertical="top" wrapText="1"/>
      <protection locked="0"/>
    </xf>
    <xf numFmtId="0" fontId="6" fillId="2" borderId="3" xfId="0" applyFont="1" applyFill="1" applyBorder="1" applyAlignment="1" applyProtection="1">
      <alignment vertical="top" wrapText="1"/>
      <protection locked="0"/>
    </xf>
    <xf numFmtId="0" fontId="13" fillId="2" borderId="42" xfId="0" applyFont="1" applyFill="1" applyBorder="1" applyAlignment="1" applyProtection="1">
      <alignment vertical="top" wrapText="1"/>
      <protection locked="0"/>
    </xf>
    <xf numFmtId="0" fontId="13" fillId="2" borderId="89" xfId="0" applyFont="1" applyFill="1" applyBorder="1" applyAlignment="1" applyProtection="1">
      <alignment vertical="top" wrapText="1"/>
      <protection locked="0"/>
    </xf>
    <xf numFmtId="0" fontId="13" fillId="2" borderId="50" xfId="0" applyFont="1" applyFill="1" applyBorder="1" applyAlignment="1" applyProtection="1">
      <alignment vertical="top" wrapText="1"/>
      <protection locked="0"/>
    </xf>
    <xf numFmtId="0" fontId="13" fillId="2" borderId="90" xfId="0" applyFont="1" applyFill="1" applyBorder="1" applyAlignment="1" applyProtection="1">
      <alignment vertical="top" wrapText="1"/>
      <protection locked="0"/>
    </xf>
    <xf numFmtId="0" fontId="13" fillId="2" borderId="7" xfId="0" applyFont="1" applyFill="1" applyBorder="1" applyAlignment="1" applyProtection="1">
      <alignment vertical="top" wrapText="1"/>
      <protection locked="0"/>
    </xf>
    <xf numFmtId="0" fontId="13" fillId="2" borderId="91" xfId="0" applyFont="1" applyFill="1" applyBorder="1" applyAlignment="1" applyProtection="1">
      <alignment vertical="top" wrapText="1"/>
      <protection locked="0"/>
    </xf>
    <xf numFmtId="0" fontId="13" fillId="0" borderId="41" xfId="0" applyFont="1" applyBorder="1" applyAlignment="1">
      <alignment horizontal="center"/>
    </xf>
    <xf numFmtId="0" fontId="13" fillId="0" borderId="32" xfId="0" applyFont="1" applyBorder="1" applyAlignment="1">
      <alignment horizontal="center"/>
    </xf>
    <xf numFmtId="0" fontId="13" fillId="0" borderId="20" xfId="0" applyFont="1" applyBorder="1" applyAlignment="1">
      <alignment horizontal="center"/>
    </xf>
    <xf numFmtId="0" fontId="13" fillId="0" borderId="41" xfId="0" applyFont="1" applyBorder="1" applyAlignment="1">
      <alignment vertical="center"/>
    </xf>
    <xf numFmtId="0" fontId="8" fillId="0" borderId="32" xfId="0" applyFont="1" applyBorder="1" applyAlignment="1"/>
    <xf numFmtId="0" fontId="8" fillId="0" borderId="20" xfId="0" applyFont="1" applyBorder="1" applyAlignment="1">
      <alignment vertical="center"/>
    </xf>
    <xf numFmtId="0" fontId="6" fillId="2" borderId="59" xfId="0" applyFont="1" applyFill="1" applyBorder="1" applyAlignment="1" applyProtection="1">
      <alignment vertical="top" wrapText="1"/>
      <protection locked="0"/>
    </xf>
    <xf numFmtId="0" fontId="13" fillId="2" borderId="59" xfId="0" applyFont="1" applyFill="1" applyBorder="1" applyAlignment="1" applyProtection="1">
      <alignment horizontal="center" vertical="center" wrapText="1"/>
      <protection locked="0"/>
    </xf>
    <xf numFmtId="0" fontId="6" fillId="7" borderId="68" xfId="0" applyFont="1" applyFill="1" applyBorder="1" applyAlignment="1" applyProtection="1">
      <alignment vertical="top" wrapText="1"/>
      <protection locked="0"/>
    </xf>
    <xf numFmtId="0" fontId="16" fillId="0" borderId="41" xfId="0" applyFont="1" applyFill="1" applyBorder="1" applyAlignment="1">
      <alignment horizontal="center" vertical="center" wrapText="1"/>
    </xf>
    <xf numFmtId="0" fontId="20" fillId="0" borderId="32" xfId="0" applyFont="1" applyBorder="1" applyAlignment="1">
      <alignment vertical="center" wrapText="1"/>
    </xf>
    <xf numFmtId="0" fontId="23" fillId="5" borderId="1" xfId="0" applyFont="1" applyFill="1" applyBorder="1" applyAlignment="1">
      <alignment horizontal="center" vertical="center" textRotation="255"/>
    </xf>
    <xf numFmtId="0" fontId="23" fillId="5" borderId="107" xfId="0" applyFont="1" applyFill="1" applyBorder="1" applyAlignment="1">
      <alignment horizontal="center" vertical="center" textRotation="255"/>
    </xf>
    <xf numFmtId="0" fontId="23" fillId="5" borderId="2" xfId="0" applyFont="1" applyFill="1" applyBorder="1" applyAlignment="1">
      <alignment horizontal="center" vertical="center" textRotation="255"/>
    </xf>
    <xf numFmtId="0" fontId="20" fillId="5" borderId="42" xfId="0" applyFont="1" applyFill="1" applyBorder="1" applyAlignment="1">
      <alignment horizontal="center" vertical="center"/>
    </xf>
    <xf numFmtId="0" fontId="20" fillId="5" borderId="50" xfId="0" applyFont="1" applyFill="1" applyBorder="1" applyAlignment="1">
      <alignment horizontal="center" vertical="center"/>
    </xf>
    <xf numFmtId="0" fontId="20" fillId="5" borderId="7" xfId="0" applyFont="1" applyFill="1" applyBorder="1" applyAlignment="1">
      <alignment horizontal="center" vertical="center"/>
    </xf>
  </cellXfs>
  <cellStyles count="75">
    <cellStyle name="パーセント 2" xfId="1"/>
    <cellStyle name="パーセント 2 2" xfId="2"/>
    <cellStyle name="桁区切り 10" xfId="3"/>
    <cellStyle name="桁区切り 10 2" xfId="4"/>
    <cellStyle name="桁区切り 11" xfId="5"/>
    <cellStyle name="桁区切り 11 2" xfId="6"/>
    <cellStyle name="桁区切り 12" xfId="7"/>
    <cellStyle name="桁区切り 12 2" xfId="8"/>
    <cellStyle name="桁区切り 2" xfId="9"/>
    <cellStyle name="桁区切り 2 2" xfId="10"/>
    <cellStyle name="桁区切り 2 2 2" xfId="11"/>
    <cellStyle name="桁区切り 2 3" xfId="12"/>
    <cellStyle name="桁区切り 3" xfId="13"/>
    <cellStyle name="桁区切り 3 2" xfId="14"/>
    <cellStyle name="桁区切り 3 2 2" xfId="15"/>
    <cellStyle name="桁区切り 3 3" xfId="16"/>
    <cellStyle name="桁区切り 4" xfId="17"/>
    <cellStyle name="桁区切り 4 2" xfId="18"/>
    <cellStyle name="桁区切り 5" xfId="19"/>
    <cellStyle name="桁区切り 5 2" xfId="20"/>
    <cellStyle name="桁区切り 6" xfId="21"/>
    <cellStyle name="桁区切り 6 2" xfId="22"/>
    <cellStyle name="桁区切り 6 2 2" xfId="23"/>
    <cellStyle name="桁区切り 6 2 2 2" xfId="24"/>
    <cellStyle name="桁区切り 6 2 3" xfId="25"/>
    <cellStyle name="桁区切り 6 3" xfId="26"/>
    <cellStyle name="桁区切り 7" xfId="27"/>
    <cellStyle name="桁区切り 7 2" xfId="28"/>
    <cellStyle name="桁区切り 8" xfId="29"/>
    <cellStyle name="桁区切り 9" xfId="30"/>
    <cellStyle name="桁区切り 9 2" xfId="31"/>
    <cellStyle name="通貨 2" xfId="32"/>
    <cellStyle name="通貨 2 2" xfId="33"/>
    <cellStyle name="通貨 2 3" xfId="34"/>
    <cellStyle name="通貨 3" xfId="35"/>
    <cellStyle name="通貨 3 2" xfId="36"/>
    <cellStyle name="通貨 3 3" xfId="37"/>
    <cellStyle name="標準" xfId="0" builtinId="0"/>
    <cellStyle name="標準 10" xfId="38"/>
    <cellStyle name="標準 10 2" xfId="39"/>
    <cellStyle name="標準 11" xfId="40"/>
    <cellStyle name="標準 11 2" xfId="41"/>
    <cellStyle name="標準 12" xfId="42"/>
    <cellStyle name="標準 12 2" xfId="43"/>
    <cellStyle name="標準 13" xfId="44"/>
    <cellStyle name="標準 13 2" xfId="45"/>
    <cellStyle name="標準 14" xfId="46"/>
    <cellStyle name="標準 14 2" xfId="47"/>
    <cellStyle name="標準 15" xfId="48"/>
    <cellStyle name="標準 15 2" xfId="49"/>
    <cellStyle name="標準 16" xfId="50"/>
    <cellStyle name="標準 16 2" xfId="51"/>
    <cellStyle name="標準 17" xfId="52"/>
    <cellStyle name="標準 18" xfId="53"/>
    <cellStyle name="標準 19" xfId="54"/>
    <cellStyle name="標準 2" xfId="55"/>
    <cellStyle name="標準 2 2" xfId="56"/>
    <cellStyle name="標準 2 2 2" xfId="57"/>
    <cellStyle name="標準 3" xfId="58"/>
    <cellStyle name="標準 3 2" xfId="59"/>
    <cellStyle name="標準 4" xfId="60"/>
    <cellStyle name="標準 4 2" xfId="61"/>
    <cellStyle name="標準 5" xfId="62"/>
    <cellStyle name="標準 5 2" xfId="63"/>
    <cellStyle name="標準 6" xfId="64"/>
    <cellStyle name="標準 6 2" xfId="65"/>
    <cellStyle name="標準 6 2 2" xfId="66"/>
    <cellStyle name="標準 6 2 2 2" xfId="67"/>
    <cellStyle name="標準 6 2 3" xfId="68"/>
    <cellStyle name="標準 6 3" xfId="69"/>
    <cellStyle name="標準 7" xfId="70"/>
    <cellStyle name="標準 7 2" xfId="71"/>
    <cellStyle name="標準 8" xfId="72"/>
    <cellStyle name="標準 9" xfId="73"/>
    <cellStyle name="標準 9 2" xfId="74"/>
  </cellStyles>
  <dxfs count="42">
    <dxf>
      <font>
        <condense val="0"/>
        <extend val="0"/>
        <color indexed="8"/>
      </font>
    </dxf>
    <dxf>
      <font>
        <condense val="0"/>
        <extend val="0"/>
        <color indexed="8"/>
      </font>
    </dxf>
    <dxf>
      <font>
        <condense val="0"/>
        <extend val="0"/>
        <color auto="1"/>
      </font>
    </dxf>
    <dxf>
      <font>
        <condense val="0"/>
        <extend val="0"/>
        <color auto="1"/>
      </font>
    </dxf>
    <dxf>
      <font>
        <condense val="0"/>
        <extend val="0"/>
        <color auto="1"/>
      </font>
    </dxf>
    <dxf>
      <font>
        <condense val="0"/>
        <extend val="0"/>
        <color indexed="8"/>
      </font>
    </dxf>
    <dxf>
      <font>
        <condense val="0"/>
        <extend val="0"/>
        <color auto="1"/>
      </font>
    </dxf>
    <dxf>
      <font>
        <condense val="0"/>
        <extend val="0"/>
        <color indexed="8"/>
      </font>
    </dxf>
    <dxf>
      <fill>
        <patternFill patternType="none">
          <bgColor indexed="65"/>
        </patternFill>
      </fill>
    </dxf>
    <dxf>
      <font>
        <b/>
        <i val="0"/>
        <color theme="1"/>
      </font>
    </dxf>
    <dxf>
      <font>
        <b/>
        <i val="0"/>
        <color theme="1"/>
      </font>
    </dxf>
    <dxf>
      <font>
        <b/>
        <i val="0"/>
        <condense val="0"/>
        <extend val="0"/>
        <color indexed="8"/>
      </font>
    </dxf>
    <dxf>
      <font>
        <condense val="0"/>
        <extend val="0"/>
        <color indexed="8"/>
      </font>
    </dxf>
    <dxf>
      <fill>
        <patternFill patternType="none">
          <bgColor indexed="65"/>
        </patternFill>
      </fill>
    </dxf>
    <dxf>
      <font>
        <condense val="0"/>
        <extend val="0"/>
        <color auto="1"/>
      </font>
    </dxf>
    <dxf>
      <font>
        <condense val="0"/>
        <extend val="0"/>
        <color auto="1"/>
      </font>
    </dxf>
    <dxf>
      <font>
        <condense val="0"/>
        <extend val="0"/>
        <color auto="1"/>
      </font>
    </dxf>
    <dxf>
      <font>
        <condense val="0"/>
        <extend val="0"/>
        <color auto="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fill>
        <patternFill patternType="none">
          <bgColor indexed="65"/>
        </patternFill>
      </fill>
    </dxf>
    <dxf>
      <font>
        <condense val="0"/>
        <extend val="0"/>
        <color indexed="8"/>
      </font>
    </dxf>
    <dxf>
      <font>
        <b val="0"/>
        <i val="0"/>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auto="1"/>
      </font>
    </dxf>
    <dxf>
      <font>
        <condense val="0"/>
        <extend val="0"/>
        <color indexed="8"/>
      </font>
    </dxf>
    <dxf>
      <font>
        <condense val="0"/>
        <extend val="0"/>
        <color indexed="8"/>
      </font>
    </dxf>
    <dxf>
      <font>
        <condense val="0"/>
        <extend val="0"/>
        <color indexed="8"/>
      </font>
    </dxf>
    <dxf>
      <font>
        <condense val="0"/>
        <extend val="0"/>
        <color auto="1"/>
      </font>
    </dxf>
    <dxf>
      <font>
        <b val="0"/>
        <i val="0"/>
        <condense val="0"/>
        <extend val="0"/>
        <color indexed="8"/>
      </font>
    </dxf>
    <dxf>
      <font>
        <condense val="0"/>
        <extend val="0"/>
        <color auto="1"/>
      </font>
    </dxf>
    <dxf>
      <font>
        <condense val="0"/>
        <extend val="0"/>
        <color auto="1"/>
      </font>
    </dxf>
    <dxf>
      <fill>
        <patternFill patternType="none">
          <bgColor indexed="65"/>
        </patternFill>
      </fill>
    </dxf>
    <dxf>
      <font>
        <condense val="0"/>
        <extend val="0"/>
        <color indexed="8"/>
      </font>
    </dxf>
    <dxf>
      <fill>
        <patternFill patternType="none">
          <bgColor indexed="65"/>
        </patternFill>
      </fill>
    </dxf>
    <dxf>
      <font>
        <condense val="0"/>
        <extend val="0"/>
        <color indexed="8"/>
      </font>
    </dxf>
    <dxf>
      <font>
        <condense val="0"/>
        <extend val="0"/>
        <color indexed="8"/>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2" lockText="1" noThreeD="1"/>
</file>

<file path=xl/ctrlProps/ctrlProp10.xml><?xml version="1.0" encoding="utf-8"?>
<formControlPr xmlns="http://schemas.microsoft.com/office/spreadsheetml/2009/9/main" objectType="CheckBox" fmlaLink="支援計画②!$D$73" lockText="1"/>
</file>

<file path=xl/ctrlProps/ctrlProp11.xml><?xml version="1.0" encoding="utf-8"?>
<formControlPr xmlns="http://schemas.microsoft.com/office/spreadsheetml/2009/9/main" objectType="CheckBox" fmlaLink="支援計画②!$D$76" lockText="1"/>
</file>

<file path=xl/ctrlProps/ctrlProp12.xml><?xml version="1.0" encoding="utf-8"?>
<formControlPr xmlns="http://schemas.microsoft.com/office/spreadsheetml/2009/9/main" objectType="CheckBox" fmlaLink="支援計画②!$D$77" lockText="1"/>
</file>

<file path=xl/ctrlProps/ctrlProp13.xml><?xml version="1.0" encoding="utf-8"?>
<formControlPr xmlns="http://schemas.microsoft.com/office/spreadsheetml/2009/9/main" objectType="CheckBox" fmlaLink="支援計画②!$D$78" lockText="1"/>
</file>

<file path=xl/ctrlProps/ctrlProp14.xml><?xml version="1.0" encoding="utf-8"?>
<formControlPr xmlns="http://schemas.microsoft.com/office/spreadsheetml/2009/9/main" objectType="CheckBox" fmlaLink="$A$3" lockText="1" noThreeD="1"/>
</file>

<file path=xl/ctrlProps/ctrlProp15.xml><?xml version="1.0" encoding="utf-8"?>
<formControlPr xmlns="http://schemas.microsoft.com/office/spreadsheetml/2009/9/main" objectType="CheckBox" fmlaLink="$A$4" lockText="1" noThreeD="1"/>
</file>

<file path=xl/ctrlProps/ctrlProp16.xml><?xml version="1.0" encoding="utf-8"?>
<formControlPr xmlns="http://schemas.microsoft.com/office/spreadsheetml/2009/9/main" objectType="Radio" firstButton="1" fmlaLink="サービス評価表!$C$6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REF!" lockText="1"/>
</file>

<file path=xl/ctrlProps/ctrlProp20.xml><?xml version="1.0" encoding="utf-8"?>
<formControlPr xmlns="http://schemas.microsoft.com/office/spreadsheetml/2009/9/main" objectType="Radio" firstButton="1" fmlaLink="サービス評価表!$C$69"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fmlaLink="$A$5" lockText="1" noThreeD="1"/>
</file>

<file path=xl/ctrlProps/ctrlProp3.xml><?xml version="1.0" encoding="utf-8"?>
<formControlPr xmlns="http://schemas.microsoft.com/office/spreadsheetml/2009/9/main" objectType="CheckBox" fmlaLink="#REF!" lockText="1"/>
</file>

<file path=xl/ctrlProps/ctrlProp4.xml><?xml version="1.0" encoding="utf-8"?>
<formControlPr xmlns="http://schemas.microsoft.com/office/spreadsheetml/2009/9/main" objectType="CheckBox" fmlaLink="#REF!" lockText="1"/>
</file>

<file path=xl/ctrlProps/ctrlProp5.xml><?xml version="1.0" encoding="utf-8"?>
<formControlPr xmlns="http://schemas.microsoft.com/office/spreadsheetml/2009/9/main" objectType="CheckBox" fmlaLink="#REF!" lockText="1"/>
</file>

<file path=xl/ctrlProps/ctrlProp6.xml><?xml version="1.0" encoding="utf-8"?>
<formControlPr xmlns="http://schemas.microsoft.com/office/spreadsheetml/2009/9/main" objectType="CheckBox" fmlaLink="#REF!" lockText="1"/>
</file>

<file path=xl/ctrlProps/ctrlProp7.xml><?xml version="1.0" encoding="utf-8"?>
<formControlPr xmlns="http://schemas.microsoft.com/office/spreadsheetml/2009/9/main" objectType="CheckBox" fmlaLink="#REF!" lockText="1"/>
</file>

<file path=xl/ctrlProps/ctrlProp8.xml><?xml version="1.0" encoding="utf-8"?>
<formControlPr xmlns="http://schemas.microsoft.com/office/spreadsheetml/2009/9/main" objectType="CheckBox" fmlaLink="支援計画②!$D$71" lockText="1"/>
</file>

<file path=xl/ctrlProps/ctrlProp9.xml><?xml version="1.0" encoding="utf-8"?>
<formControlPr xmlns="http://schemas.microsoft.com/office/spreadsheetml/2009/9/main" objectType="CheckBox" fmlaLink="支援計画②!$D$72" lockText="1"/>
</file>

<file path=xl/drawings/drawing1.xml><?xml version="1.0" encoding="utf-8"?>
<xdr:wsDr xmlns:xdr="http://schemas.openxmlformats.org/drawingml/2006/spreadsheetDrawing" xmlns:a="http://schemas.openxmlformats.org/drawingml/2006/main">
  <xdr:twoCellAnchor>
    <xdr:from>
      <xdr:col>12</xdr:col>
      <xdr:colOff>0</xdr:colOff>
      <xdr:row>18</xdr:row>
      <xdr:rowOff>209550</xdr:rowOff>
    </xdr:from>
    <xdr:to>
      <xdr:col>12</xdr:col>
      <xdr:colOff>0</xdr:colOff>
      <xdr:row>21</xdr:row>
      <xdr:rowOff>228600</xdr:rowOff>
    </xdr:to>
    <xdr:sp macro="" textlink="">
      <xdr:nvSpPr>
        <xdr:cNvPr id="2049" name="Text Box 1"/>
        <xdr:cNvSpPr txBox="1">
          <a:spLocks noChangeArrowheads="1"/>
        </xdr:cNvSpPr>
      </xdr:nvSpPr>
      <xdr:spPr bwMode="auto">
        <a:xfrm>
          <a:off x="9058275" y="4381500"/>
          <a:ext cx="0" cy="7334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24</xdr:row>
      <xdr:rowOff>228600</xdr:rowOff>
    </xdr:from>
    <xdr:to>
      <xdr:col>12</xdr:col>
      <xdr:colOff>0</xdr:colOff>
      <xdr:row>27</xdr:row>
      <xdr:rowOff>438150</xdr:rowOff>
    </xdr:to>
    <xdr:sp macro="" textlink="">
      <xdr:nvSpPr>
        <xdr:cNvPr id="2050" name="Text Box 2"/>
        <xdr:cNvSpPr txBox="1">
          <a:spLocks noChangeArrowheads="1"/>
        </xdr:cNvSpPr>
      </xdr:nvSpPr>
      <xdr:spPr bwMode="auto">
        <a:xfrm>
          <a:off x="9058275" y="5829300"/>
          <a:ext cx="0" cy="7239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考えられる背景・要因</a:t>
          </a:r>
        </a:p>
      </xdr:txBody>
    </xdr:sp>
    <xdr:clientData/>
  </xdr:twoCellAnchor>
  <xdr:twoCellAnchor>
    <xdr:from>
      <xdr:col>12</xdr:col>
      <xdr:colOff>0</xdr:colOff>
      <xdr:row>31</xdr:row>
      <xdr:rowOff>209550</xdr:rowOff>
    </xdr:from>
    <xdr:to>
      <xdr:col>12</xdr:col>
      <xdr:colOff>0</xdr:colOff>
      <xdr:row>36</xdr:row>
      <xdr:rowOff>304800</xdr:rowOff>
    </xdr:to>
    <xdr:sp macro="" textlink="">
      <xdr:nvSpPr>
        <xdr:cNvPr id="2051" name="Text Box 3"/>
        <xdr:cNvSpPr txBox="1">
          <a:spLocks noChangeArrowheads="1"/>
        </xdr:cNvSpPr>
      </xdr:nvSpPr>
      <xdr:spPr bwMode="auto">
        <a:xfrm>
          <a:off x="9058275" y="7581900"/>
          <a:ext cx="0" cy="1219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36</xdr:row>
      <xdr:rowOff>209550</xdr:rowOff>
    </xdr:from>
    <xdr:to>
      <xdr:col>12</xdr:col>
      <xdr:colOff>0</xdr:colOff>
      <xdr:row>38</xdr:row>
      <xdr:rowOff>219075</xdr:rowOff>
    </xdr:to>
    <xdr:sp macro="" textlink="">
      <xdr:nvSpPr>
        <xdr:cNvPr id="2052" name="Text Box 4"/>
        <xdr:cNvSpPr txBox="1">
          <a:spLocks noChangeArrowheads="1"/>
        </xdr:cNvSpPr>
      </xdr:nvSpPr>
      <xdr:spPr bwMode="auto">
        <a:xfrm>
          <a:off x="9058275" y="8772525"/>
          <a:ext cx="0" cy="4857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42</xdr:row>
      <xdr:rowOff>209550</xdr:rowOff>
    </xdr:from>
    <xdr:to>
      <xdr:col>12</xdr:col>
      <xdr:colOff>0</xdr:colOff>
      <xdr:row>45</xdr:row>
      <xdr:rowOff>228600</xdr:rowOff>
    </xdr:to>
    <xdr:sp macro="" textlink="">
      <xdr:nvSpPr>
        <xdr:cNvPr id="2053" name="Text Box 5"/>
        <xdr:cNvSpPr txBox="1">
          <a:spLocks noChangeArrowheads="1"/>
        </xdr:cNvSpPr>
      </xdr:nvSpPr>
      <xdr:spPr bwMode="auto">
        <a:xfrm>
          <a:off x="9058275" y="10287000"/>
          <a:ext cx="0" cy="7334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48</xdr:row>
      <xdr:rowOff>38100</xdr:rowOff>
    </xdr:from>
    <xdr:to>
      <xdr:col>12</xdr:col>
      <xdr:colOff>0</xdr:colOff>
      <xdr:row>50</xdr:row>
      <xdr:rowOff>400050</xdr:rowOff>
    </xdr:to>
    <xdr:sp macro="" textlink="">
      <xdr:nvSpPr>
        <xdr:cNvPr id="2054" name="Text Box 6"/>
        <xdr:cNvSpPr txBox="1">
          <a:spLocks noChangeArrowheads="1"/>
        </xdr:cNvSpPr>
      </xdr:nvSpPr>
      <xdr:spPr bwMode="auto">
        <a:xfrm>
          <a:off x="9058275" y="11544300"/>
          <a:ext cx="0" cy="6762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53</xdr:row>
      <xdr:rowOff>190500</xdr:rowOff>
    </xdr:from>
    <xdr:to>
      <xdr:col>12</xdr:col>
      <xdr:colOff>0</xdr:colOff>
      <xdr:row>55</xdr:row>
      <xdr:rowOff>47625</xdr:rowOff>
    </xdr:to>
    <xdr:sp macro="" textlink="">
      <xdr:nvSpPr>
        <xdr:cNvPr id="2055" name="Text Box 7"/>
        <xdr:cNvSpPr txBox="1">
          <a:spLocks noChangeArrowheads="1"/>
        </xdr:cNvSpPr>
      </xdr:nvSpPr>
      <xdr:spPr bwMode="auto">
        <a:xfrm>
          <a:off x="9058275" y="12887325"/>
          <a:ext cx="0" cy="3429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18</xdr:row>
      <xdr:rowOff>209550</xdr:rowOff>
    </xdr:from>
    <xdr:to>
      <xdr:col>12</xdr:col>
      <xdr:colOff>0</xdr:colOff>
      <xdr:row>21</xdr:row>
      <xdr:rowOff>228600</xdr:rowOff>
    </xdr:to>
    <xdr:sp macro="" textlink="">
      <xdr:nvSpPr>
        <xdr:cNvPr id="9" name="Text Box 1"/>
        <xdr:cNvSpPr txBox="1">
          <a:spLocks noChangeArrowheads="1"/>
        </xdr:cNvSpPr>
      </xdr:nvSpPr>
      <xdr:spPr bwMode="auto">
        <a:xfrm>
          <a:off x="9077325" y="4381500"/>
          <a:ext cx="0" cy="7334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24</xdr:row>
      <xdr:rowOff>228600</xdr:rowOff>
    </xdr:from>
    <xdr:to>
      <xdr:col>12</xdr:col>
      <xdr:colOff>0</xdr:colOff>
      <xdr:row>27</xdr:row>
      <xdr:rowOff>438150</xdr:rowOff>
    </xdr:to>
    <xdr:sp macro="" textlink="">
      <xdr:nvSpPr>
        <xdr:cNvPr id="10" name="Text Box 2"/>
        <xdr:cNvSpPr txBox="1">
          <a:spLocks noChangeArrowheads="1"/>
        </xdr:cNvSpPr>
      </xdr:nvSpPr>
      <xdr:spPr bwMode="auto">
        <a:xfrm>
          <a:off x="9077325" y="5829300"/>
          <a:ext cx="0" cy="7239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考えられる背景・要因</a:t>
          </a:r>
        </a:p>
      </xdr:txBody>
    </xdr:sp>
    <xdr:clientData/>
  </xdr:twoCellAnchor>
  <xdr:twoCellAnchor>
    <xdr:from>
      <xdr:col>12</xdr:col>
      <xdr:colOff>0</xdr:colOff>
      <xdr:row>31</xdr:row>
      <xdr:rowOff>209550</xdr:rowOff>
    </xdr:from>
    <xdr:to>
      <xdr:col>12</xdr:col>
      <xdr:colOff>0</xdr:colOff>
      <xdr:row>36</xdr:row>
      <xdr:rowOff>304800</xdr:rowOff>
    </xdr:to>
    <xdr:sp macro="" textlink="">
      <xdr:nvSpPr>
        <xdr:cNvPr id="11" name="Text Box 3"/>
        <xdr:cNvSpPr txBox="1">
          <a:spLocks noChangeArrowheads="1"/>
        </xdr:cNvSpPr>
      </xdr:nvSpPr>
      <xdr:spPr bwMode="auto">
        <a:xfrm>
          <a:off x="9077325" y="7581900"/>
          <a:ext cx="0" cy="1219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36</xdr:row>
      <xdr:rowOff>209550</xdr:rowOff>
    </xdr:from>
    <xdr:to>
      <xdr:col>12</xdr:col>
      <xdr:colOff>0</xdr:colOff>
      <xdr:row>38</xdr:row>
      <xdr:rowOff>219075</xdr:rowOff>
    </xdr:to>
    <xdr:sp macro="" textlink="">
      <xdr:nvSpPr>
        <xdr:cNvPr id="12" name="Text Box 4"/>
        <xdr:cNvSpPr txBox="1">
          <a:spLocks noChangeArrowheads="1"/>
        </xdr:cNvSpPr>
      </xdr:nvSpPr>
      <xdr:spPr bwMode="auto">
        <a:xfrm>
          <a:off x="9077325" y="8772525"/>
          <a:ext cx="0" cy="4857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42</xdr:row>
      <xdr:rowOff>209550</xdr:rowOff>
    </xdr:from>
    <xdr:to>
      <xdr:col>12</xdr:col>
      <xdr:colOff>0</xdr:colOff>
      <xdr:row>45</xdr:row>
      <xdr:rowOff>228600</xdr:rowOff>
    </xdr:to>
    <xdr:sp macro="" textlink="">
      <xdr:nvSpPr>
        <xdr:cNvPr id="13" name="Text Box 5"/>
        <xdr:cNvSpPr txBox="1">
          <a:spLocks noChangeArrowheads="1"/>
        </xdr:cNvSpPr>
      </xdr:nvSpPr>
      <xdr:spPr bwMode="auto">
        <a:xfrm>
          <a:off x="9077325" y="10372725"/>
          <a:ext cx="0" cy="7334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48</xdr:row>
      <xdr:rowOff>38100</xdr:rowOff>
    </xdr:from>
    <xdr:to>
      <xdr:col>12</xdr:col>
      <xdr:colOff>0</xdr:colOff>
      <xdr:row>50</xdr:row>
      <xdr:rowOff>400050</xdr:rowOff>
    </xdr:to>
    <xdr:sp macro="" textlink="">
      <xdr:nvSpPr>
        <xdr:cNvPr id="14" name="Text Box 6"/>
        <xdr:cNvSpPr txBox="1">
          <a:spLocks noChangeArrowheads="1"/>
        </xdr:cNvSpPr>
      </xdr:nvSpPr>
      <xdr:spPr bwMode="auto">
        <a:xfrm>
          <a:off x="9077325" y="11630025"/>
          <a:ext cx="0" cy="6762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xdr:twoCellAnchor>
    <xdr:from>
      <xdr:col>12</xdr:col>
      <xdr:colOff>0</xdr:colOff>
      <xdr:row>53</xdr:row>
      <xdr:rowOff>190500</xdr:rowOff>
    </xdr:from>
    <xdr:to>
      <xdr:col>12</xdr:col>
      <xdr:colOff>0</xdr:colOff>
      <xdr:row>55</xdr:row>
      <xdr:rowOff>47625</xdr:rowOff>
    </xdr:to>
    <xdr:sp macro="" textlink="">
      <xdr:nvSpPr>
        <xdr:cNvPr id="15" name="Text Box 7"/>
        <xdr:cNvSpPr txBox="1">
          <a:spLocks noChangeArrowheads="1"/>
        </xdr:cNvSpPr>
      </xdr:nvSpPr>
      <xdr:spPr bwMode="auto">
        <a:xfrm>
          <a:off x="9077325" y="12973050"/>
          <a:ext cx="0" cy="3429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背景・要因　考えられる</a:t>
          </a: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1</xdr:row>
          <xdr:rowOff>19050</xdr:rowOff>
        </xdr:from>
        <xdr:to>
          <xdr:col>5</xdr:col>
          <xdr:colOff>400050</xdr:colOff>
          <xdr:row>2</xdr:row>
          <xdr:rowOff>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印刷時にチェックして下さい。(入力項目の背景色を変更します)</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6</xdr:row>
          <xdr:rowOff>28575</xdr:rowOff>
        </xdr:from>
        <xdr:to>
          <xdr:col>6</xdr:col>
          <xdr:colOff>38100</xdr:colOff>
          <xdr:row>6</xdr:row>
          <xdr:rowOff>228600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28575</xdr:rowOff>
        </xdr:from>
        <xdr:to>
          <xdr:col>6</xdr:col>
          <xdr:colOff>38100</xdr:colOff>
          <xdr:row>14</xdr:row>
          <xdr:rowOff>228600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28575</xdr:rowOff>
        </xdr:from>
        <xdr:to>
          <xdr:col>6</xdr:col>
          <xdr:colOff>38100</xdr:colOff>
          <xdr:row>24</xdr:row>
          <xdr:rowOff>228600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28575</xdr:rowOff>
        </xdr:from>
        <xdr:to>
          <xdr:col>6</xdr:col>
          <xdr:colOff>38100</xdr:colOff>
          <xdr:row>37</xdr:row>
          <xdr:rowOff>228600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28575</xdr:rowOff>
        </xdr:from>
        <xdr:to>
          <xdr:col>6</xdr:col>
          <xdr:colOff>38100</xdr:colOff>
          <xdr:row>48</xdr:row>
          <xdr:rowOff>228600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28575</xdr:rowOff>
        </xdr:from>
        <xdr:to>
          <xdr:col>6</xdr:col>
          <xdr:colOff>38100</xdr:colOff>
          <xdr:row>53</xdr:row>
          <xdr:rowOff>228600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28575</xdr:rowOff>
        </xdr:from>
        <xdr:to>
          <xdr:col>6</xdr:col>
          <xdr:colOff>38100</xdr:colOff>
          <xdr:row>6</xdr:row>
          <xdr:rowOff>228600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28575</xdr:rowOff>
        </xdr:from>
        <xdr:to>
          <xdr:col>6</xdr:col>
          <xdr:colOff>38100</xdr:colOff>
          <xdr:row>14</xdr:row>
          <xdr:rowOff>228600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28575</xdr:rowOff>
        </xdr:from>
        <xdr:to>
          <xdr:col>6</xdr:col>
          <xdr:colOff>38100</xdr:colOff>
          <xdr:row>24</xdr:row>
          <xdr:rowOff>228600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28575</xdr:rowOff>
        </xdr:from>
        <xdr:to>
          <xdr:col>6</xdr:col>
          <xdr:colOff>38100</xdr:colOff>
          <xdr:row>37</xdr:row>
          <xdr:rowOff>228600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28575</xdr:rowOff>
        </xdr:from>
        <xdr:to>
          <xdr:col>6</xdr:col>
          <xdr:colOff>38100</xdr:colOff>
          <xdr:row>48</xdr:row>
          <xdr:rowOff>228600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28575</xdr:rowOff>
        </xdr:from>
        <xdr:to>
          <xdr:col>6</xdr:col>
          <xdr:colOff>38100</xdr:colOff>
          <xdr:row>53</xdr:row>
          <xdr:rowOff>228600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xdr:row>
          <xdr:rowOff>19050</xdr:rowOff>
        </xdr:from>
        <xdr:to>
          <xdr:col>4</xdr:col>
          <xdr:colOff>1924050</xdr:colOff>
          <xdr:row>2</xdr:row>
          <xdr:rowOff>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印刷時にチェックして下さい。(入力項目の背景色を変更します)</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19050</xdr:rowOff>
        </xdr:from>
        <xdr:to>
          <xdr:col>5</xdr:col>
          <xdr:colOff>238125</xdr:colOff>
          <xdr:row>1</xdr:row>
          <xdr:rowOff>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印刷時にチェックして下さい。(入力項目の背景色を変更します)</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43</xdr:row>
          <xdr:rowOff>38100</xdr:rowOff>
        </xdr:from>
        <xdr:to>
          <xdr:col>6</xdr:col>
          <xdr:colOff>1447800</xdr:colOff>
          <xdr:row>44</xdr:row>
          <xdr:rowOff>19050</xdr:rowOff>
        </xdr:to>
        <xdr:sp macro="" textlink="">
          <xdr:nvSpPr>
            <xdr:cNvPr id="3093" name="Option Button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プラン継続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38100</xdr:rowOff>
        </xdr:from>
        <xdr:to>
          <xdr:col>6</xdr:col>
          <xdr:colOff>1447800</xdr:colOff>
          <xdr:row>45</xdr:row>
          <xdr:rowOff>19050</xdr:rowOff>
        </xdr:to>
        <xdr:sp macro="" textlink="">
          <xdr:nvSpPr>
            <xdr:cNvPr id="3094" name="Option Button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プラン変更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45</xdr:row>
          <xdr:rowOff>38100</xdr:rowOff>
        </xdr:from>
        <xdr:to>
          <xdr:col>6</xdr:col>
          <xdr:colOff>1447800</xdr:colOff>
          <xdr:row>46</xdr:row>
          <xdr:rowOff>19050</xdr:rowOff>
        </xdr:to>
        <xdr:sp macro="" textlink="">
          <xdr:nvSpPr>
            <xdr:cNvPr id="3095" name="Option Button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7</xdr:col>
          <xdr:colOff>0</xdr:colOff>
          <xdr:row>48</xdr:row>
          <xdr:rowOff>0</xdr:rowOff>
        </xdr:to>
        <xdr:sp macro="" textlink="">
          <xdr:nvSpPr>
            <xdr:cNvPr id="3097" name="Group Box 25" hidden="1">
              <a:extLst>
                <a:ext uri="{63B3BB69-23CF-44E3-9099-C40C66FF867C}">
                  <a14:compatExt spid="_x0000_s30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38100</xdr:rowOff>
        </xdr:from>
        <xdr:to>
          <xdr:col>7</xdr:col>
          <xdr:colOff>1447800</xdr:colOff>
          <xdr:row>46</xdr:row>
          <xdr:rowOff>19050</xdr:rowOff>
        </xdr:to>
        <xdr:sp macro="" textlink="">
          <xdr:nvSpPr>
            <xdr:cNvPr id="3223" name="Option Button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介護給付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44</xdr:row>
          <xdr:rowOff>38100</xdr:rowOff>
        </xdr:from>
        <xdr:to>
          <xdr:col>7</xdr:col>
          <xdr:colOff>1447800</xdr:colOff>
          <xdr:row>45</xdr:row>
          <xdr:rowOff>19050</xdr:rowOff>
        </xdr:to>
        <xdr:sp macro="" textlink="">
          <xdr:nvSpPr>
            <xdr:cNvPr id="3224" name="Option Button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予防給付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43</xdr:row>
          <xdr:rowOff>38100</xdr:rowOff>
        </xdr:from>
        <xdr:to>
          <xdr:col>7</xdr:col>
          <xdr:colOff>1447800</xdr:colOff>
          <xdr:row>44</xdr:row>
          <xdr:rowOff>19050</xdr:rowOff>
        </xdr:to>
        <xdr:sp macro="" textlink="">
          <xdr:nvSpPr>
            <xdr:cNvPr id="3225" name="Option Button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総合事業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38100</xdr:rowOff>
        </xdr:from>
        <xdr:to>
          <xdr:col>7</xdr:col>
          <xdr:colOff>1447800</xdr:colOff>
          <xdr:row>47</xdr:row>
          <xdr:rowOff>19050</xdr:rowOff>
        </xdr:to>
        <xdr:sp macro="" textlink="">
          <xdr:nvSpPr>
            <xdr:cNvPr id="3227" name="Option Button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xdr:row>
          <xdr:rowOff>19050</xdr:rowOff>
        </xdr:from>
        <xdr:to>
          <xdr:col>3</xdr:col>
          <xdr:colOff>523875</xdr:colOff>
          <xdr:row>3</xdr:row>
          <xdr:rowOff>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印刷時にチェックして下さい。(入力項目の背景色を変更します)</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447674</xdr:colOff>
      <xdr:row>4</xdr:row>
      <xdr:rowOff>95250</xdr:rowOff>
    </xdr:from>
    <xdr:to>
      <xdr:col>7</xdr:col>
      <xdr:colOff>285750</xdr:colOff>
      <xdr:row>15</xdr:row>
      <xdr:rowOff>47625</xdr:rowOff>
    </xdr:to>
    <xdr:sp macro="" textlink="">
      <xdr:nvSpPr>
        <xdr:cNvPr id="2" name="角丸四角形 1"/>
        <xdr:cNvSpPr/>
      </xdr:nvSpPr>
      <xdr:spPr bwMode="auto">
        <a:xfrm>
          <a:off x="1133474" y="781050"/>
          <a:ext cx="3952876" cy="1838325"/>
        </a:xfrm>
        <a:prstGeom prst="roundRect">
          <a:avLst>
            <a:gd name="adj" fmla="val 6473"/>
          </a:avLst>
        </a:prstGeom>
        <a:solidFill>
          <a:schemeClr val="bg1">
            <a:lumMod val="75000"/>
          </a:schemeClr>
        </a:solidFill>
        <a:ln w="9525" cap="flat" cmpd="sng" algn="ctr">
          <a:solidFill>
            <a:srgbClr val="000000"/>
          </a:solidFill>
          <a:prstDash val="solid"/>
          <a:round/>
          <a:headEnd type="none" w="med" len="med"/>
          <a:tailEnd type="none" w="med" len="med"/>
        </a:ln>
        <a:effectLst>
          <a:innerShdw blurRad="63500" dist="50800" dir="13500000">
            <a:prstClr val="black">
              <a:alpha val="50000"/>
            </a:prstClr>
          </a:innerShdw>
        </a:effectLst>
        <a:scene3d>
          <a:camera prst="perspectiveAbove"/>
          <a:lightRig rig="threePt" dir="t"/>
        </a:scene3d>
        <a:sp3d>
          <a:bevelT prst="angle"/>
        </a:sp3d>
      </xdr:spPr>
      <xdr:txBody>
        <a:bodyPr vertOverflow="clip" horzOverflow="clip" wrap="square" lIns="18288" tIns="0" rIns="0" bIns="0" rtlCol="0" anchor="ctr" upright="1">
          <a:noAutofit/>
        </a:bodyPr>
        <a:lstStyle/>
        <a:p>
          <a:pPr algn="ctr"/>
          <a:r>
            <a:rPr kumimoji="1" lang="ja-JP" altLang="en-US" sz="1800" b="0" cap="none" spc="0">
              <a:ln>
                <a:noFill/>
              </a:ln>
              <a:solidFill>
                <a:srgbClr val="0000FF"/>
              </a:solidFill>
              <a:effectLst/>
            </a:rPr>
            <a:t>ただいま登録情報の転記中です。</a:t>
          </a:r>
          <a:endParaRPr kumimoji="1" lang="en-US" altLang="ja-JP" sz="1800" b="0" cap="none" spc="0">
            <a:ln>
              <a:noFill/>
            </a:ln>
            <a:solidFill>
              <a:srgbClr val="0000FF"/>
            </a:solidFill>
            <a:effectLst/>
          </a:endParaRPr>
        </a:p>
        <a:p>
          <a:pPr algn="ctr"/>
          <a:endParaRPr kumimoji="1" lang="en-US" altLang="ja-JP" sz="1800" b="0" cap="none" spc="0">
            <a:ln>
              <a:noFill/>
            </a:ln>
            <a:solidFill>
              <a:srgbClr val="0000FF"/>
            </a:solidFill>
            <a:effectLst/>
          </a:endParaRPr>
        </a:p>
        <a:p>
          <a:pPr algn="ctr"/>
          <a:r>
            <a:rPr kumimoji="1" lang="ja-JP" altLang="en-US" sz="1800" b="0" cap="none" spc="0">
              <a:ln>
                <a:noFill/>
              </a:ln>
              <a:solidFill>
                <a:srgbClr val="0000FF"/>
              </a:solidFill>
              <a:effectLst/>
            </a:rPr>
            <a:t>しばらくお待ちください。</a:t>
          </a:r>
          <a:endParaRPr kumimoji="1" lang="en-US" altLang="ja-JP" sz="1800" b="0" cap="none" spc="0">
            <a:ln>
              <a:noFill/>
            </a:ln>
            <a:solidFill>
              <a:srgbClr val="0000FF"/>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fitToPage="1"/>
  </sheetPr>
  <dimension ref="A1:O95"/>
  <sheetViews>
    <sheetView showRowColHeaders="0" tabSelected="1" topLeftCell="B1" zoomScaleNormal="100" zoomScaleSheetLayoutView="100" workbookViewId="0">
      <selection activeCell="D25" sqref="D25:I25"/>
    </sheetView>
  </sheetViews>
  <sheetFormatPr defaultRowHeight="12"/>
  <cols>
    <col min="1" max="1" width="2.375" style="28" hidden="1" customWidth="1"/>
    <col min="2" max="2" width="9.125" style="28" customWidth="1"/>
    <col min="3" max="3" width="9.25" style="28" customWidth="1"/>
    <col min="4" max="4" width="9.875" style="28" customWidth="1"/>
    <col min="5" max="5" width="9" style="28"/>
    <col min="6" max="6" width="8.5" style="28" customWidth="1"/>
    <col min="7" max="7" width="14.375" style="28" customWidth="1"/>
    <col min="8" max="8" width="7.25" style="28" customWidth="1"/>
    <col min="9" max="9" width="24.875" style="28" customWidth="1"/>
    <col min="10" max="11" width="9.875" style="28" customWidth="1"/>
    <col min="12" max="12" width="6.875" style="28" bestFit="1" customWidth="1"/>
    <col min="13" max="13" width="7" style="13" hidden="1" customWidth="1"/>
    <col min="14" max="14" width="2.625" style="13" hidden="1" customWidth="1"/>
    <col min="15" max="16384" width="9" style="28"/>
  </cols>
  <sheetData>
    <row r="1" spans="1:15" ht="18.75" customHeight="1">
      <c r="A1" s="94">
        <v>0</v>
      </c>
      <c r="B1" s="282" t="s">
        <v>413</v>
      </c>
      <c r="C1" s="283"/>
      <c r="D1" s="283"/>
      <c r="E1" s="283"/>
      <c r="F1" s="283"/>
      <c r="G1" s="283"/>
      <c r="H1" s="283"/>
      <c r="I1" s="283"/>
      <c r="J1" s="283"/>
      <c r="K1" s="283"/>
      <c r="L1" s="283"/>
      <c r="M1" s="30"/>
      <c r="N1" s="30"/>
    </row>
    <row r="2" spans="1:15" ht="18.75" customHeight="1">
      <c r="A2" s="94" t="b">
        <v>0</v>
      </c>
      <c r="B2" s="176"/>
      <c r="C2" s="177"/>
      <c r="D2" s="177"/>
      <c r="E2" s="177"/>
      <c r="F2" s="177"/>
      <c r="G2" s="177"/>
      <c r="H2" s="177"/>
      <c r="I2" s="177"/>
      <c r="J2" s="177"/>
      <c r="K2" s="177"/>
      <c r="L2" s="177"/>
      <c r="M2" s="177"/>
      <c r="N2" s="177"/>
    </row>
    <row r="3" spans="1:15" ht="18.75" customHeight="1">
      <c r="A3" s="94" t="b">
        <v>0</v>
      </c>
      <c r="B3" s="31"/>
      <c r="C3" s="13"/>
      <c r="D3" s="13"/>
      <c r="E3" s="13"/>
      <c r="F3" s="13"/>
      <c r="G3" s="13"/>
      <c r="H3" s="30"/>
      <c r="I3" s="288"/>
      <c r="J3" s="290" t="s">
        <v>1</v>
      </c>
      <c r="K3" s="291"/>
      <c r="L3" s="292"/>
      <c r="M3" s="32"/>
      <c r="N3" s="32"/>
    </row>
    <row r="4" spans="1:15" ht="18.75" customHeight="1">
      <c r="A4" s="94"/>
      <c r="B4" s="276" t="s">
        <v>0</v>
      </c>
      <c r="C4" s="277"/>
      <c r="D4" s="277"/>
      <c r="E4" s="277"/>
      <c r="F4" s="277"/>
      <c r="G4" s="278"/>
      <c r="H4" s="35"/>
      <c r="I4" s="289"/>
      <c r="J4" s="293"/>
      <c r="K4" s="294"/>
      <c r="L4" s="295"/>
      <c r="M4" s="32"/>
      <c r="N4" s="32"/>
    </row>
    <row r="5" spans="1:15" ht="18.75" customHeight="1">
      <c r="A5" s="94">
        <v>0</v>
      </c>
      <c r="B5" s="36"/>
      <c r="C5" s="279"/>
      <c r="D5" s="279"/>
      <c r="E5" s="279"/>
      <c r="F5" s="279"/>
      <c r="G5" s="183" t="s">
        <v>3</v>
      </c>
      <c r="H5" s="35"/>
      <c r="I5" s="173"/>
      <c r="J5" s="280"/>
      <c r="K5" s="281"/>
      <c r="L5" s="281"/>
      <c r="M5" s="37"/>
      <c r="N5" s="37"/>
    </row>
    <row r="6" spans="1:15" ht="18.75" customHeight="1">
      <c r="A6" s="94"/>
      <c r="B6" s="13"/>
      <c r="C6" s="13"/>
      <c r="D6" s="13"/>
      <c r="E6" s="13"/>
      <c r="F6" s="13"/>
      <c r="G6" s="13"/>
      <c r="H6" s="35"/>
      <c r="I6" s="41"/>
      <c r="J6" s="37"/>
      <c r="K6" s="37"/>
      <c r="L6" s="3"/>
      <c r="M6" s="3"/>
      <c r="N6" s="3"/>
      <c r="O6" s="43"/>
    </row>
    <row r="7" spans="1:15" ht="18.75" customHeight="1">
      <c r="B7" s="284" t="s">
        <v>10</v>
      </c>
      <c r="C7" s="284"/>
      <c r="D7" s="285"/>
      <c r="E7" s="285"/>
      <c r="F7" s="285"/>
      <c r="G7" s="44"/>
      <c r="H7" s="286" t="s">
        <v>11</v>
      </c>
      <c r="I7" s="286"/>
      <c r="J7" s="287"/>
      <c r="K7" s="287"/>
      <c r="L7" s="287"/>
      <c r="M7" s="45"/>
      <c r="N7" s="45"/>
    </row>
    <row r="8" spans="1:15" ht="18.75" customHeight="1">
      <c r="B8" s="2"/>
      <c r="C8" s="2"/>
      <c r="D8" s="2"/>
      <c r="E8" s="2"/>
      <c r="F8" s="2"/>
      <c r="G8" s="44"/>
      <c r="H8" s="44"/>
      <c r="I8" s="47"/>
      <c r="J8" s="3"/>
      <c r="K8" s="3"/>
      <c r="L8" s="3"/>
      <c r="M8" s="3"/>
      <c r="N8" s="3"/>
    </row>
    <row r="9" spans="1:15" ht="18.75" customHeight="1">
      <c r="B9" s="269" t="s">
        <v>20</v>
      </c>
      <c r="C9" s="270"/>
      <c r="D9" s="270"/>
      <c r="E9" s="271"/>
      <c r="F9" s="271"/>
      <c r="G9" s="271"/>
      <c r="H9" s="271"/>
      <c r="I9" s="271"/>
      <c r="J9" s="271"/>
      <c r="K9" s="271"/>
      <c r="L9" s="272"/>
      <c r="M9" s="2"/>
      <c r="N9" s="2"/>
      <c r="O9" s="53"/>
    </row>
    <row r="10" spans="1:15" ht="18.75" customHeight="1">
      <c r="B10" s="252" t="s">
        <v>28</v>
      </c>
      <c r="C10" s="252"/>
      <c r="D10" s="252"/>
      <c r="E10" s="252"/>
      <c r="F10" s="252"/>
      <c r="G10" s="252"/>
      <c r="H10" s="253"/>
      <c r="I10" s="253"/>
      <c r="J10" s="253"/>
      <c r="K10" s="253"/>
      <c r="L10" s="253"/>
      <c r="M10" s="37"/>
      <c r="N10" s="37"/>
      <c r="O10" s="53"/>
    </row>
    <row r="11" spans="1:15" ht="18.75" customHeight="1">
      <c r="B11" s="269" t="s">
        <v>31</v>
      </c>
      <c r="C11" s="270"/>
      <c r="D11" s="270"/>
      <c r="E11" s="273"/>
      <c r="F11" s="273"/>
      <c r="G11" s="273"/>
      <c r="H11" s="274" t="s">
        <v>32</v>
      </c>
      <c r="I11" s="274"/>
      <c r="J11" s="275"/>
      <c r="K11" s="275"/>
      <c r="L11" s="54" t="s">
        <v>33</v>
      </c>
      <c r="M11" s="37"/>
      <c r="N11" s="37"/>
      <c r="O11" s="53"/>
    </row>
    <row r="12" spans="1:15" ht="18.75" customHeight="1">
      <c r="B12" s="268" t="s">
        <v>35</v>
      </c>
      <c r="C12" s="252"/>
      <c r="D12" s="252"/>
      <c r="E12" s="242"/>
      <c r="F12" s="242"/>
      <c r="G12" s="242"/>
      <c r="H12" s="242"/>
      <c r="I12" s="242"/>
      <c r="J12" s="242"/>
      <c r="K12" s="242"/>
      <c r="L12" s="243"/>
      <c r="M12" s="46"/>
      <c r="N12" s="46"/>
    </row>
    <row r="13" spans="1:15" ht="18.75" customHeight="1" thickBot="1">
      <c r="B13" s="2"/>
      <c r="C13" s="46"/>
      <c r="D13" s="46"/>
      <c r="E13" s="46"/>
      <c r="F13" s="46"/>
      <c r="G13" s="46"/>
      <c r="H13" s="46"/>
      <c r="I13" s="37"/>
      <c r="J13" s="46"/>
      <c r="K13" s="46"/>
      <c r="L13" s="46"/>
      <c r="M13" s="46"/>
      <c r="N13" s="46"/>
    </row>
    <row r="14" spans="1:15" ht="28.5" customHeight="1">
      <c r="B14" s="254" t="s">
        <v>184</v>
      </c>
      <c r="C14" s="255"/>
      <c r="D14" s="255"/>
      <c r="E14" s="255"/>
      <c r="F14" s="255"/>
      <c r="G14" s="256"/>
      <c r="H14" s="260" t="s">
        <v>42</v>
      </c>
      <c r="I14" s="260" t="s">
        <v>43</v>
      </c>
      <c r="J14" s="262" t="s">
        <v>44</v>
      </c>
      <c r="K14" s="263"/>
      <c r="L14" s="264"/>
      <c r="M14" s="37"/>
      <c r="N14" s="37"/>
    </row>
    <row r="15" spans="1:15" ht="18.75" customHeight="1" thickBot="1">
      <c r="B15" s="257"/>
      <c r="C15" s="258"/>
      <c r="D15" s="258"/>
      <c r="E15" s="258"/>
      <c r="F15" s="258"/>
      <c r="G15" s="259"/>
      <c r="H15" s="261"/>
      <c r="I15" s="261"/>
      <c r="J15" s="265"/>
      <c r="K15" s="265"/>
      <c r="L15" s="266"/>
      <c r="M15" s="37"/>
      <c r="N15" s="37"/>
    </row>
    <row r="16" spans="1:15" ht="18.75" customHeight="1">
      <c r="B16" s="203" t="s">
        <v>49</v>
      </c>
      <c r="C16" s="241"/>
      <c r="D16" s="241"/>
      <c r="E16" s="241"/>
      <c r="F16" s="241"/>
      <c r="G16" s="241"/>
      <c r="H16" s="204"/>
      <c r="I16" s="205"/>
      <c r="J16" s="225"/>
      <c r="K16" s="244"/>
      <c r="L16" s="245"/>
      <c r="M16" s="55"/>
      <c r="N16" s="56"/>
    </row>
    <row r="17" spans="1:14" ht="18.75" customHeight="1">
      <c r="A17" s="34"/>
      <c r="B17" s="236" t="s">
        <v>51</v>
      </c>
      <c r="C17" s="237"/>
      <c r="D17" s="237"/>
      <c r="E17" s="237"/>
      <c r="F17" s="237"/>
      <c r="G17" s="237"/>
      <c r="H17" s="58"/>
      <c r="I17" s="59" t="s">
        <v>202</v>
      </c>
      <c r="J17" s="246"/>
      <c r="K17" s="247"/>
      <c r="L17" s="248"/>
      <c r="M17" s="60" t="s">
        <v>52</v>
      </c>
      <c r="N17" s="61">
        <f t="shared" ref="N17:N24" si="0">IF(H17=M17,1,0)</f>
        <v>0</v>
      </c>
    </row>
    <row r="18" spans="1:14" ht="18.75" customHeight="1">
      <c r="A18" s="34"/>
      <c r="B18" s="206" t="s">
        <v>53</v>
      </c>
      <c r="C18" s="207"/>
      <c r="D18" s="207"/>
      <c r="E18" s="207"/>
      <c r="F18" s="207"/>
      <c r="G18" s="208"/>
      <c r="H18" s="58"/>
      <c r="I18" s="59" t="s">
        <v>202</v>
      </c>
      <c r="J18" s="246"/>
      <c r="K18" s="247"/>
      <c r="L18" s="248"/>
      <c r="M18" s="60" t="s">
        <v>52</v>
      </c>
      <c r="N18" s="61">
        <f t="shared" si="0"/>
        <v>0</v>
      </c>
    </row>
    <row r="19" spans="1:14" ht="18.75" customHeight="1">
      <c r="A19" s="34"/>
      <c r="B19" s="267" t="s">
        <v>58</v>
      </c>
      <c r="C19" s="237"/>
      <c r="D19" s="237"/>
      <c r="E19" s="237"/>
      <c r="F19" s="237"/>
      <c r="G19" s="237"/>
      <c r="H19" s="58"/>
      <c r="I19" s="59" t="s">
        <v>202</v>
      </c>
      <c r="J19" s="246"/>
      <c r="K19" s="247"/>
      <c r="L19" s="248"/>
      <c r="M19" s="60" t="s">
        <v>52</v>
      </c>
      <c r="N19" s="61">
        <f t="shared" si="0"/>
        <v>0</v>
      </c>
    </row>
    <row r="20" spans="1:14" ht="18.75" customHeight="1">
      <c r="A20" s="34"/>
      <c r="B20" s="267" t="s">
        <v>61</v>
      </c>
      <c r="C20" s="237"/>
      <c r="D20" s="237"/>
      <c r="E20" s="237"/>
      <c r="F20" s="237"/>
      <c r="G20" s="237"/>
      <c r="H20" s="58"/>
      <c r="I20" s="59" t="s">
        <v>202</v>
      </c>
      <c r="J20" s="246"/>
      <c r="K20" s="247"/>
      <c r="L20" s="248"/>
      <c r="M20" s="60" t="s">
        <v>62</v>
      </c>
      <c r="N20" s="61">
        <f t="shared" si="0"/>
        <v>0</v>
      </c>
    </row>
    <row r="21" spans="1:14" ht="18.75" customHeight="1">
      <c r="A21" s="34"/>
      <c r="B21" s="267" t="s">
        <v>65</v>
      </c>
      <c r="C21" s="237"/>
      <c r="D21" s="237"/>
      <c r="E21" s="237"/>
      <c r="F21" s="237"/>
      <c r="G21" s="237"/>
      <c r="H21" s="58"/>
      <c r="I21" s="59" t="s">
        <v>202</v>
      </c>
      <c r="J21" s="246"/>
      <c r="K21" s="247"/>
      <c r="L21" s="248"/>
      <c r="M21" s="60" t="s">
        <v>62</v>
      </c>
      <c r="N21" s="61">
        <f t="shared" si="0"/>
        <v>0</v>
      </c>
    </row>
    <row r="22" spans="1:14" ht="18.75" customHeight="1">
      <c r="A22" s="34"/>
      <c r="B22" s="236" t="s">
        <v>68</v>
      </c>
      <c r="C22" s="237"/>
      <c r="D22" s="237"/>
      <c r="E22" s="237"/>
      <c r="F22" s="237"/>
      <c r="G22" s="237"/>
      <c r="H22" s="58"/>
      <c r="I22" s="59" t="s">
        <v>69</v>
      </c>
      <c r="J22" s="246"/>
      <c r="K22" s="247"/>
      <c r="L22" s="248"/>
      <c r="M22" s="60" t="s">
        <v>47</v>
      </c>
      <c r="N22" s="61">
        <f t="shared" si="0"/>
        <v>0</v>
      </c>
    </row>
    <row r="23" spans="1:14" ht="18.75" customHeight="1">
      <c r="A23" s="34"/>
      <c r="B23" s="236" t="s">
        <v>72</v>
      </c>
      <c r="C23" s="237"/>
      <c r="D23" s="237"/>
      <c r="E23" s="237"/>
      <c r="F23" s="237"/>
      <c r="G23" s="237"/>
      <c r="H23" s="58"/>
      <c r="I23" s="59" t="s">
        <v>73</v>
      </c>
      <c r="J23" s="246"/>
      <c r="K23" s="247"/>
      <c r="L23" s="248"/>
      <c r="M23" s="60" t="s">
        <v>191</v>
      </c>
      <c r="N23" s="61">
        <f t="shared" si="0"/>
        <v>0</v>
      </c>
    </row>
    <row r="24" spans="1:14" ht="18.75" customHeight="1">
      <c r="A24" s="34"/>
      <c r="B24" s="236" t="s">
        <v>76</v>
      </c>
      <c r="C24" s="237"/>
      <c r="D24" s="237"/>
      <c r="E24" s="237"/>
      <c r="F24" s="237"/>
      <c r="G24" s="237"/>
      <c r="H24" s="58"/>
      <c r="I24" s="59" t="s">
        <v>73</v>
      </c>
      <c r="J24" s="246"/>
      <c r="K24" s="247"/>
      <c r="L24" s="248"/>
      <c r="M24" s="60" t="s">
        <v>192</v>
      </c>
      <c r="N24" s="61">
        <f t="shared" si="0"/>
        <v>0</v>
      </c>
    </row>
    <row r="25" spans="1:14" ht="18.75" customHeight="1" thickBot="1">
      <c r="A25" s="13"/>
      <c r="B25" s="238" t="s">
        <v>79</v>
      </c>
      <c r="C25" s="239"/>
      <c r="D25" s="240"/>
      <c r="E25" s="240"/>
      <c r="F25" s="240"/>
      <c r="G25" s="240"/>
      <c r="H25" s="240"/>
      <c r="I25" s="240"/>
      <c r="J25" s="249"/>
      <c r="K25" s="250"/>
      <c r="L25" s="251"/>
      <c r="M25" s="63"/>
      <c r="N25" s="61"/>
    </row>
    <row r="26" spans="1:14" ht="18.75" customHeight="1">
      <c r="A26" s="13"/>
      <c r="B26" s="203" t="s">
        <v>80</v>
      </c>
      <c r="C26" s="241"/>
      <c r="D26" s="241"/>
      <c r="E26" s="241"/>
      <c r="F26" s="241"/>
      <c r="G26" s="241"/>
      <c r="H26" s="204"/>
      <c r="I26" s="205"/>
      <c r="J26" s="225"/>
      <c r="K26" s="210"/>
      <c r="L26" s="211"/>
      <c r="M26" s="63"/>
      <c r="N26" s="61"/>
    </row>
    <row r="27" spans="1:14" ht="18.75" customHeight="1">
      <c r="A27" s="34"/>
      <c r="B27" s="226" t="s">
        <v>83</v>
      </c>
      <c r="C27" s="227"/>
      <c r="D27" s="227"/>
      <c r="E27" s="227"/>
      <c r="F27" s="227"/>
      <c r="G27" s="227"/>
      <c r="H27" s="18"/>
      <c r="I27" s="59" t="s">
        <v>69</v>
      </c>
      <c r="J27" s="212"/>
      <c r="K27" s="213"/>
      <c r="L27" s="214"/>
      <c r="M27" s="63" t="s">
        <v>22</v>
      </c>
      <c r="N27" s="61">
        <f t="shared" ref="N27:N35" si="1">IF(H27=M27,1,0)</f>
        <v>0</v>
      </c>
    </row>
    <row r="28" spans="1:14" ht="18.75" customHeight="1">
      <c r="A28" s="34"/>
      <c r="B28" s="226" t="s">
        <v>85</v>
      </c>
      <c r="C28" s="227"/>
      <c r="D28" s="227"/>
      <c r="E28" s="227"/>
      <c r="F28" s="227"/>
      <c r="G28" s="227"/>
      <c r="H28" s="18"/>
      <c r="I28" s="59" t="s">
        <v>69</v>
      </c>
      <c r="J28" s="212"/>
      <c r="K28" s="213"/>
      <c r="L28" s="214"/>
      <c r="M28" s="63" t="s">
        <v>22</v>
      </c>
      <c r="N28" s="61">
        <f t="shared" si="1"/>
        <v>0</v>
      </c>
    </row>
    <row r="29" spans="1:14" ht="27" customHeight="1">
      <c r="A29" s="34"/>
      <c r="B29" s="226" t="s">
        <v>308</v>
      </c>
      <c r="C29" s="227"/>
      <c r="D29" s="227"/>
      <c r="E29" s="227"/>
      <c r="F29" s="227"/>
      <c r="G29" s="227"/>
      <c r="H29" s="18"/>
      <c r="I29" s="59" t="s">
        <v>87</v>
      </c>
      <c r="J29" s="212"/>
      <c r="K29" s="213"/>
      <c r="L29" s="214"/>
      <c r="M29" s="63" t="s">
        <v>88</v>
      </c>
      <c r="N29" s="61">
        <f t="shared" si="1"/>
        <v>0</v>
      </c>
    </row>
    <row r="30" spans="1:14" ht="18.75" customHeight="1">
      <c r="A30" s="34"/>
      <c r="B30" s="226" t="s">
        <v>92</v>
      </c>
      <c r="C30" s="227"/>
      <c r="D30" s="227"/>
      <c r="E30" s="227"/>
      <c r="F30" s="227"/>
      <c r="G30" s="227"/>
      <c r="H30" s="18"/>
      <c r="I30" s="59" t="s">
        <v>87</v>
      </c>
      <c r="J30" s="212"/>
      <c r="K30" s="213"/>
      <c r="L30" s="214"/>
      <c r="M30" s="63" t="s">
        <v>22</v>
      </c>
      <c r="N30" s="61">
        <f t="shared" si="1"/>
        <v>0</v>
      </c>
    </row>
    <row r="31" spans="1:14" ht="18.75" customHeight="1">
      <c r="A31" s="34"/>
      <c r="B31" s="226" t="s">
        <v>95</v>
      </c>
      <c r="C31" s="227"/>
      <c r="D31" s="227"/>
      <c r="E31" s="227"/>
      <c r="F31" s="227"/>
      <c r="G31" s="227"/>
      <c r="H31" s="18"/>
      <c r="I31" s="59" t="s">
        <v>87</v>
      </c>
      <c r="J31" s="212"/>
      <c r="K31" s="213"/>
      <c r="L31" s="214"/>
      <c r="M31" s="63" t="s">
        <v>88</v>
      </c>
      <c r="N31" s="61">
        <f t="shared" si="1"/>
        <v>0</v>
      </c>
    </row>
    <row r="32" spans="1:14" ht="18.75" customHeight="1">
      <c r="A32" s="34"/>
      <c r="B32" s="226" t="s">
        <v>98</v>
      </c>
      <c r="C32" s="227"/>
      <c r="D32" s="227"/>
      <c r="E32" s="227"/>
      <c r="F32" s="227"/>
      <c r="G32" s="227"/>
      <c r="H32" s="18"/>
      <c r="I32" s="59" t="s">
        <v>99</v>
      </c>
      <c r="J32" s="212"/>
      <c r="K32" s="213"/>
      <c r="L32" s="214"/>
      <c r="M32" s="63" t="s">
        <v>88</v>
      </c>
      <c r="N32" s="61">
        <f t="shared" si="1"/>
        <v>0</v>
      </c>
    </row>
    <row r="33" spans="1:14" ht="18.75" customHeight="1">
      <c r="A33" s="34"/>
      <c r="B33" s="206" t="s">
        <v>103</v>
      </c>
      <c r="C33" s="207"/>
      <c r="D33" s="207"/>
      <c r="E33" s="207"/>
      <c r="F33" s="207"/>
      <c r="G33" s="208"/>
      <c r="H33" s="18"/>
      <c r="I33" s="59" t="s">
        <v>104</v>
      </c>
      <c r="J33" s="212"/>
      <c r="K33" s="213"/>
      <c r="L33" s="214"/>
      <c r="M33" s="63" t="s">
        <v>88</v>
      </c>
      <c r="N33" s="61">
        <f t="shared" si="1"/>
        <v>0</v>
      </c>
    </row>
    <row r="34" spans="1:14" ht="18.75" customHeight="1">
      <c r="A34" s="34"/>
      <c r="B34" s="206" t="s">
        <v>106</v>
      </c>
      <c r="C34" s="207"/>
      <c r="D34" s="207"/>
      <c r="E34" s="207"/>
      <c r="F34" s="207"/>
      <c r="G34" s="208"/>
      <c r="H34" s="18"/>
      <c r="I34" s="59" t="s">
        <v>104</v>
      </c>
      <c r="J34" s="212"/>
      <c r="K34" s="213"/>
      <c r="L34" s="214"/>
      <c r="M34" s="63" t="s">
        <v>88</v>
      </c>
      <c r="N34" s="61">
        <f t="shared" si="1"/>
        <v>0</v>
      </c>
    </row>
    <row r="35" spans="1:14" ht="18.75" customHeight="1">
      <c r="A35" s="64"/>
      <c r="B35" s="206" t="s">
        <v>110</v>
      </c>
      <c r="C35" s="207"/>
      <c r="D35" s="207"/>
      <c r="E35" s="207"/>
      <c r="F35" s="207"/>
      <c r="G35" s="208"/>
      <c r="H35" s="18"/>
      <c r="I35" s="59" t="s">
        <v>111</v>
      </c>
      <c r="J35" s="212"/>
      <c r="K35" s="213"/>
      <c r="L35" s="214"/>
      <c r="M35" s="63" t="s">
        <v>22</v>
      </c>
      <c r="N35" s="61">
        <f t="shared" si="1"/>
        <v>0</v>
      </c>
    </row>
    <row r="36" spans="1:14" ht="18.75" customHeight="1" thickBot="1">
      <c r="A36" s="13"/>
      <c r="B36" s="234" t="s">
        <v>79</v>
      </c>
      <c r="C36" s="235"/>
      <c r="D36" s="191"/>
      <c r="E36" s="192"/>
      <c r="F36" s="192"/>
      <c r="G36" s="192"/>
      <c r="H36" s="192"/>
      <c r="I36" s="193"/>
      <c r="J36" s="215"/>
      <c r="K36" s="216"/>
      <c r="L36" s="217"/>
      <c r="M36" s="63"/>
      <c r="N36" s="61"/>
    </row>
    <row r="37" spans="1:14" ht="18.75" customHeight="1">
      <c r="A37" s="13"/>
      <c r="B37" s="231" t="s">
        <v>166</v>
      </c>
      <c r="C37" s="232"/>
      <c r="D37" s="232"/>
      <c r="E37" s="232"/>
      <c r="F37" s="232"/>
      <c r="G37" s="232"/>
      <c r="H37" s="204"/>
      <c r="I37" s="205"/>
      <c r="J37" s="209"/>
      <c r="K37" s="210"/>
      <c r="L37" s="211"/>
      <c r="M37" s="63"/>
      <c r="N37" s="61"/>
    </row>
    <row r="38" spans="1:14" ht="18.75" customHeight="1">
      <c r="A38" s="34"/>
      <c r="B38" s="228" t="s">
        <v>117</v>
      </c>
      <c r="C38" s="229"/>
      <c r="D38" s="229"/>
      <c r="E38" s="229"/>
      <c r="F38" s="229"/>
      <c r="G38" s="230"/>
      <c r="H38" s="18"/>
      <c r="I38" s="59" t="s">
        <v>118</v>
      </c>
      <c r="J38" s="212"/>
      <c r="K38" s="213"/>
      <c r="L38" s="214"/>
      <c r="M38" s="63" t="s">
        <v>22</v>
      </c>
      <c r="N38" s="61">
        <f t="shared" ref="N38:N44" si="2">IF(H38=M38,1,0)</f>
        <v>0</v>
      </c>
    </row>
    <row r="39" spans="1:14" ht="18.75" customHeight="1">
      <c r="A39" s="34"/>
      <c r="B39" s="206" t="s">
        <v>119</v>
      </c>
      <c r="C39" s="207"/>
      <c r="D39" s="207"/>
      <c r="E39" s="207"/>
      <c r="F39" s="207"/>
      <c r="G39" s="208"/>
      <c r="H39" s="18"/>
      <c r="I39" s="59" t="s">
        <v>118</v>
      </c>
      <c r="J39" s="212"/>
      <c r="K39" s="213"/>
      <c r="L39" s="214"/>
      <c r="M39" s="63" t="s">
        <v>22</v>
      </c>
      <c r="N39" s="61">
        <f t="shared" si="2"/>
        <v>0</v>
      </c>
    </row>
    <row r="40" spans="1:14" ht="18.75" customHeight="1">
      <c r="A40" s="34"/>
      <c r="B40" s="206" t="s">
        <v>121</v>
      </c>
      <c r="C40" s="207"/>
      <c r="D40" s="207"/>
      <c r="E40" s="207"/>
      <c r="F40" s="207"/>
      <c r="G40" s="208"/>
      <c r="H40" s="18"/>
      <c r="I40" s="59" t="s">
        <v>122</v>
      </c>
      <c r="J40" s="212"/>
      <c r="K40" s="213"/>
      <c r="L40" s="214"/>
      <c r="M40" s="63" t="s">
        <v>88</v>
      </c>
      <c r="N40" s="61">
        <f t="shared" si="2"/>
        <v>0</v>
      </c>
    </row>
    <row r="41" spans="1:14" ht="18.75" customHeight="1">
      <c r="A41" s="34"/>
      <c r="B41" s="206" t="s">
        <v>124</v>
      </c>
      <c r="C41" s="207"/>
      <c r="D41" s="207"/>
      <c r="E41" s="207"/>
      <c r="F41" s="207"/>
      <c r="G41" s="208"/>
      <c r="H41" s="18"/>
      <c r="I41" s="59" t="s">
        <v>122</v>
      </c>
      <c r="J41" s="212"/>
      <c r="K41" s="213"/>
      <c r="L41" s="214"/>
      <c r="M41" s="63" t="s">
        <v>88</v>
      </c>
      <c r="N41" s="61">
        <f t="shared" si="2"/>
        <v>0</v>
      </c>
    </row>
    <row r="42" spans="1:14" ht="25.5" customHeight="1">
      <c r="A42" s="34"/>
      <c r="B42" s="206" t="s">
        <v>126</v>
      </c>
      <c r="C42" s="207"/>
      <c r="D42" s="207"/>
      <c r="E42" s="207"/>
      <c r="F42" s="207"/>
      <c r="G42" s="208"/>
      <c r="H42" s="18"/>
      <c r="I42" s="59" t="s">
        <v>122</v>
      </c>
      <c r="J42" s="212"/>
      <c r="K42" s="213"/>
      <c r="L42" s="214"/>
      <c r="M42" s="63" t="s">
        <v>88</v>
      </c>
      <c r="N42" s="61">
        <f t="shared" si="2"/>
        <v>0</v>
      </c>
    </row>
    <row r="43" spans="1:14" ht="18.75" customHeight="1">
      <c r="A43" s="34"/>
      <c r="B43" s="206" t="s">
        <v>128</v>
      </c>
      <c r="C43" s="207"/>
      <c r="D43" s="207"/>
      <c r="E43" s="207"/>
      <c r="F43" s="207"/>
      <c r="G43" s="208"/>
      <c r="H43" s="18"/>
      <c r="I43" s="59" t="s">
        <v>122</v>
      </c>
      <c r="J43" s="212"/>
      <c r="K43" s="213"/>
      <c r="L43" s="214"/>
      <c r="M43" s="63" t="s">
        <v>88</v>
      </c>
      <c r="N43" s="61">
        <f t="shared" si="2"/>
        <v>0</v>
      </c>
    </row>
    <row r="44" spans="1:14" ht="18.75" customHeight="1">
      <c r="A44" s="34"/>
      <c r="B44" s="206" t="s">
        <v>133</v>
      </c>
      <c r="C44" s="207"/>
      <c r="D44" s="207"/>
      <c r="E44" s="207"/>
      <c r="F44" s="207"/>
      <c r="G44" s="208"/>
      <c r="H44" s="18"/>
      <c r="I44" s="59" t="s">
        <v>122</v>
      </c>
      <c r="J44" s="212"/>
      <c r="K44" s="213"/>
      <c r="L44" s="214"/>
      <c r="M44" s="63" t="s">
        <v>88</v>
      </c>
      <c r="N44" s="61">
        <f t="shared" si="2"/>
        <v>0</v>
      </c>
    </row>
    <row r="45" spans="1:14" ht="18.75" customHeight="1" thickBot="1">
      <c r="A45" s="13"/>
      <c r="B45" s="189" t="s">
        <v>79</v>
      </c>
      <c r="C45" s="233"/>
      <c r="D45" s="191"/>
      <c r="E45" s="192"/>
      <c r="F45" s="192"/>
      <c r="G45" s="192"/>
      <c r="H45" s="192"/>
      <c r="I45" s="193"/>
      <c r="J45" s="215"/>
      <c r="K45" s="216"/>
      <c r="L45" s="217"/>
      <c r="M45" s="63"/>
      <c r="N45" s="61"/>
    </row>
    <row r="46" spans="1:14" ht="18.75" customHeight="1">
      <c r="A46" s="13"/>
      <c r="B46" s="203" t="s">
        <v>135</v>
      </c>
      <c r="C46" s="204"/>
      <c r="D46" s="204"/>
      <c r="E46" s="204"/>
      <c r="F46" s="204"/>
      <c r="G46" s="204"/>
      <c r="H46" s="204"/>
      <c r="I46" s="205"/>
      <c r="J46" s="209"/>
      <c r="K46" s="210"/>
      <c r="L46" s="211"/>
      <c r="M46" s="63"/>
      <c r="N46" s="61"/>
    </row>
    <row r="47" spans="1:14" ht="18.75" customHeight="1">
      <c r="A47" s="64"/>
      <c r="B47" s="206" t="s">
        <v>137</v>
      </c>
      <c r="C47" s="207"/>
      <c r="D47" s="207"/>
      <c r="E47" s="207"/>
      <c r="F47" s="207"/>
      <c r="G47" s="208"/>
      <c r="H47" s="18"/>
      <c r="I47" s="59" t="s">
        <v>138</v>
      </c>
      <c r="J47" s="212"/>
      <c r="K47" s="213"/>
      <c r="L47" s="214"/>
      <c r="M47" s="63" t="s">
        <v>62</v>
      </c>
      <c r="N47" s="61">
        <f>IF(H47=M47,1,0)</f>
        <v>0</v>
      </c>
    </row>
    <row r="48" spans="1:14" ht="18.75" customHeight="1">
      <c r="A48" s="34"/>
      <c r="B48" s="206" t="s">
        <v>139</v>
      </c>
      <c r="C48" s="207"/>
      <c r="D48" s="207"/>
      <c r="E48" s="207"/>
      <c r="F48" s="207"/>
      <c r="G48" s="208"/>
      <c r="H48" s="18"/>
      <c r="I48" s="59" t="s">
        <v>138</v>
      </c>
      <c r="J48" s="212"/>
      <c r="K48" s="213"/>
      <c r="L48" s="214"/>
      <c r="M48" s="63" t="s">
        <v>88</v>
      </c>
      <c r="N48" s="61">
        <f>IF(H48=M48,1,0)</f>
        <v>0</v>
      </c>
    </row>
    <row r="49" spans="1:14" ht="18.75" customHeight="1">
      <c r="A49" s="34"/>
      <c r="B49" s="62" t="s">
        <v>141</v>
      </c>
      <c r="C49" s="76"/>
      <c r="D49" s="99" t="s">
        <v>203</v>
      </c>
      <c r="E49" s="76"/>
      <c r="F49" s="100" t="s">
        <v>204</v>
      </c>
      <c r="G49" s="77" t="str">
        <f>IF(AND(C49&lt;&gt;"",E49&lt;&gt;""),E49/((C49/100)*(C49/100)),"")</f>
        <v/>
      </c>
      <c r="H49" s="98" t="s">
        <v>142</v>
      </c>
      <c r="I49" s="59" t="s">
        <v>138</v>
      </c>
      <c r="J49" s="212"/>
      <c r="K49" s="213"/>
      <c r="L49" s="214"/>
      <c r="M49" s="63">
        <v>18.5</v>
      </c>
      <c r="N49" s="61">
        <f>IF(G49&lt;M49,1,0)</f>
        <v>0</v>
      </c>
    </row>
    <row r="50" spans="1:14" ht="18.75" customHeight="1">
      <c r="B50" s="221" t="s">
        <v>143</v>
      </c>
      <c r="C50" s="222"/>
      <c r="D50" s="222"/>
      <c r="E50" s="222"/>
      <c r="F50" s="223"/>
      <c r="G50" s="223"/>
      <c r="H50" s="223"/>
      <c r="I50" s="224"/>
      <c r="J50" s="212"/>
      <c r="K50" s="213"/>
      <c r="L50" s="214"/>
      <c r="M50" s="63"/>
      <c r="N50" s="61"/>
    </row>
    <row r="51" spans="1:14" ht="18.75" customHeight="1">
      <c r="B51" s="218"/>
      <c r="C51" s="219"/>
      <c r="D51" s="219"/>
      <c r="E51" s="219"/>
      <c r="F51" s="219"/>
      <c r="G51" s="219"/>
      <c r="H51" s="219"/>
      <c r="I51" s="220"/>
      <c r="J51" s="212"/>
      <c r="K51" s="213"/>
      <c r="L51" s="214"/>
      <c r="M51" s="63"/>
      <c r="N51" s="61"/>
    </row>
    <row r="52" spans="1:14" ht="18.75" customHeight="1" thickBot="1">
      <c r="B52" s="189" t="s">
        <v>79</v>
      </c>
      <c r="C52" s="190"/>
      <c r="D52" s="191"/>
      <c r="E52" s="192"/>
      <c r="F52" s="192"/>
      <c r="G52" s="192"/>
      <c r="H52" s="192"/>
      <c r="I52" s="193"/>
      <c r="J52" s="215"/>
      <c r="K52" s="216"/>
      <c r="L52" s="217"/>
      <c r="M52" s="78"/>
      <c r="N52" s="79"/>
    </row>
    <row r="53" spans="1:14" ht="18.75" customHeight="1">
      <c r="B53" s="188" t="s">
        <v>148</v>
      </c>
      <c r="C53" s="188"/>
      <c r="D53" s="188"/>
      <c r="E53" s="188"/>
      <c r="F53" s="188"/>
      <c r="G53" s="188"/>
      <c r="H53" s="188"/>
      <c r="I53" s="188"/>
      <c r="J53" s="188"/>
      <c r="K53" s="188"/>
      <c r="L53" s="188"/>
      <c r="M53" s="35"/>
      <c r="N53" s="35"/>
    </row>
    <row r="54" spans="1:14" ht="18.75" customHeight="1" thickBot="1">
      <c r="B54" s="188"/>
      <c r="C54" s="188"/>
      <c r="D54" s="188"/>
      <c r="E54" s="188"/>
      <c r="F54" s="188"/>
      <c r="G54" s="188"/>
      <c r="H54" s="188"/>
      <c r="I54" s="188"/>
      <c r="J54" s="188"/>
      <c r="K54" s="188"/>
      <c r="L54" s="188"/>
      <c r="M54" s="35"/>
      <c r="N54" s="35"/>
    </row>
    <row r="55" spans="1:14" ht="19.5" customHeight="1">
      <c r="B55" s="194"/>
      <c r="C55" s="195"/>
      <c r="D55" s="195"/>
      <c r="E55" s="195"/>
      <c r="F55" s="195"/>
      <c r="G55" s="195"/>
      <c r="H55" s="195"/>
      <c r="I55" s="195"/>
      <c r="J55" s="195"/>
      <c r="K55" s="195"/>
      <c r="L55" s="196"/>
      <c r="M55" s="37"/>
      <c r="N55" s="37"/>
    </row>
    <row r="56" spans="1:14" ht="19.5" customHeight="1">
      <c r="A56" s="8"/>
      <c r="B56" s="197"/>
      <c r="C56" s="198"/>
      <c r="D56" s="198"/>
      <c r="E56" s="198"/>
      <c r="F56" s="198"/>
      <c r="G56" s="198"/>
      <c r="H56" s="198"/>
      <c r="I56" s="198"/>
      <c r="J56" s="198"/>
      <c r="K56" s="198"/>
      <c r="L56" s="199"/>
      <c r="M56" s="37"/>
      <c r="N56" s="37"/>
    </row>
    <row r="57" spans="1:14" s="8" customFormat="1" ht="19.5" customHeight="1" thickBot="1">
      <c r="B57" s="200"/>
      <c r="C57" s="201"/>
      <c r="D57" s="201"/>
      <c r="E57" s="201"/>
      <c r="F57" s="201"/>
      <c r="G57" s="201"/>
      <c r="H57" s="201"/>
      <c r="I57" s="201"/>
      <c r="J57" s="201"/>
      <c r="K57" s="201"/>
      <c r="L57" s="202"/>
      <c r="M57" s="9"/>
      <c r="N57" s="9"/>
    </row>
    <row r="58" spans="1:14" s="8" customFormat="1">
      <c r="B58" s="80"/>
      <c r="C58" s="80"/>
      <c r="D58" s="80"/>
      <c r="E58" s="80"/>
      <c r="F58" s="80"/>
      <c r="G58" s="80"/>
      <c r="H58" s="80"/>
      <c r="I58" s="80"/>
      <c r="J58" s="80"/>
      <c r="K58" s="80"/>
      <c r="L58" s="80"/>
      <c r="M58" s="80"/>
      <c r="N58" s="80"/>
    </row>
    <row r="59" spans="1:14" s="8" customFormat="1">
      <c r="B59" s="9"/>
      <c r="C59" s="9"/>
      <c r="D59" s="9"/>
      <c r="E59" s="9"/>
      <c r="F59" s="9"/>
      <c r="G59" s="9"/>
      <c r="H59" s="9"/>
      <c r="I59" s="9"/>
      <c r="J59" s="9"/>
      <c r="K59" s="9"/>
      <c r="L59" s="9"/>
      <c r="M59" s="9"/>
      <c r="N59" s="9"/>
    </row>
    <row r="60" spans="1:14">
      <c r="B60" s="13"/>
      <c r="C60" s="13"/>
      <c r="D60" s="13"/>
      <c r="E60" s="13"/>
      <c r="F60" s="13"/>
      <c r="G60" s="13"/>
      <c r="H60" s="13"/>
      <c r="I60" s="13"/>
      <c r="J60" s="13"/>
      <c r="K60" s="13"/>
      <c r="L60" s="13"/>
    </row>
    <row r="61" spans="1:14">
      <c r="B61" s="13"/>
      <c r="C61" s="13"/>
      <c r="D61" s="13"/>
      <c r="E61" s="13"/>
      <c r="F61" s="13"/>
      <c r="G61" s="13"/>
      <c r="H61" s="13"/>
      <c r="I61" s="13"/>
      <c r="J61" s="13"/>
      <c r="K61" s="13"/>
      <c r="L61" s="13"/>
    </row>
    <row r="62" spans="1:14">
      <c r="B62" s="13"/>
      <c r="C62" s="13"/>
      <c r="D62" s="13"/>
      <c r="E62" s="13"/>
      <c r="F62" s="13"/>
      <c r="G62" s="13"/>
      <c r="H62" s="13"/>
      <c r="I62" s="13"/>
      <c r="J62" s="13"/>
      <c r="K62" s="13"/>
      <c r="L62" s="13"/>
    </row>
    <row r="63" spans="1:14">
      <c r="B63" s="37"/>
      <c r="C63" s="13"/>
      <c r="D63" s="13"/>
      <c r="E63" s="13"/>
      <c r="F63" s="13"/>
      <c r="G63" s="13"/>
      <c r="H63" s="13"/>
      <c r="I63" s="13"/>
      <c r="J63" s="13"/>
      <c r="K63" s="13"/>
      <c r="L63" s="13"/>
      <c r="M63" s="37"/>
      <c r="N63" s="37"/>
    </row>
    <row r="64" spans="1:14">
      <c r="B64" s="13"/>
      <c r="C64" s="13"/>
      <c r="D64" s="13"/>
      <c r="E64" s="13"/>
      <c r="F64" s="13"/>
      <c r="G64" s="13"/>
      <c r="H64" s="13"/>
      <c r="I64" s="13"/>
      <c r="J64" s="13"/>
      <c r="K64" s="13"/>
      <c r="L64" s="13"/>
    </row>
    <row r="65" spans="2:14">
      <c r="B65" s="13"/>
      <c r="C65" s="13"/>
      <c r="D65" s="13"/>
      <c r="E65" s="13"/>
      <c r="F65" s="13"/>
      <c r="G65" s="13"/>
      <c r="H65" s="13"/>
      <c r="I65" s="13"/>
      <c r="J65" s="13"/>
      <c r="K65" s="13"/>
      <c r="L65" s="13"/>
    </row>
    <row r="66" spans="2:14" hidden="1"/>
    <row r="67" spans="2:14" hidden="1"/>
    <row r="68" spans="2:14" hidden="1"/>
    <row r="69" spans="2:14" hidden="1">
      <c r="C69" s="83" t="s">
        <v>55</v>
      </c>
      <c r="D69" s="83" t="s">
        <v>169</v>
      </c>
      <c r="E69" s="83" t="s">
        <v>136</v>
      </c>
      <c r="I69" s="84" t="s">
        <v>160</v>
      </c>
      <c r="J69" s="85">
        <f>SUM(支援計画①!N17:N21)</f>
        <v>0</v>
      </c>
    </row>
    <row r="70" spans="2:14" hidden="1">
      <c r="C70" s="86" t="s">
        <v>402</v>
      </c>
      <c r="D70" s="86" t="s">
        <v>403</v>
      </c>
      <c r="E70" s="86" t="s">
        <v>161</v>
      </c>
      <c r="I70" s="84" t="s">
        <v>73</v>
      </c>
      <c r="J70" s="85">
        <f>SUM(支援計画①!N17:N21)+支援計画①!N23+支援計画①!N24+支援計画①!N38+支援計画①!N39</f>
        <v>0</v>
      </c>
    </row>
    <row r="71" spans="2:14" hidden="1">
      <c r="H71" s="87"/>
      <c r="I71" s="88" t="s">
        <v>199</v>
      </c>
      <c r="J71" s="85">
        <f>SUM(J72:J73)</f>
        <v>0</v>
      </c>
    </row>
    <row r="72" spans="2:14" hidden="1">
      <c r="C72" s="83" t="s">
        <v>170</v>
      </c>
      <c r="D72" s="83" t="s">
        <v>171</v>
      </c>
      <c r="E72" s="83" t="s">
        <v>172</v>
      </c>
      <c r="I72" s="89" t="s">
        <v>200</v>
      </c>
      <c r="J72" s="85">
        <f>支援計画①!N22+SUM(支援計画①!N27:N28)</f>
        <v>0</v>
      </c>
    </row>
    <row r="73" spans="2:14" hidden="1">
      <c r="C73" s="86" t="s">
        <v>173</v>
      </c>
      <c r="D73" s="86" t="s">
        <v>174</v>
      </c>
      <c r="E73" s="86" t="s">
        <v>175</v>
      </c>
      <c r="I73" s="89" t="s">
        <v>201</v>
      </c>
      <c r="J73" s="85">
        <f>SUM(支援計画①!N29:N31)+支援計画①!N38+支援計画①!N39</f>
        <v>0</v>
      </c>
    </row>
    <row r="74" spans="2:14" hidden="1">
      <c r="I74" s="84" t="s">
        <v>111</v>
      </c>
      <c r="J74" s="85">
        <f>SUM(支援計画①!N32:N35)</f>
        <v>0</v>
      </c>
    </row>
    <row r="75" spans="2:14" hidden="1">
      <c r="C75" s="83" t="s">
        <v>176</v>
      </c>
      <c r="D75" s="83" t="s">
        <v>113</v>
      </c>
      <c r="E75" s="91" t="s">
        <v>177</v>
      </c>
      <c r="I75" s="84" t="s">
        <v>122</v>
      </c>
      <c r="J75" s="85">
        <f>SUM(支援計画①!N40:N44)</f>
        <v>0</v>
      </c>
    </row>
    <row r="76" spans="2:14" hidden="1">
      <c r="C76" s="86" t="s">
        <v>178</v>
      </c>
      <c r="D76" s="86" t="s">
        <v>162</v>
      </c>
      <c r="E76" s="92" t="s">
        <v>179</v>
      </c>
      <c r="I76" s="84" t="s">
        <v>138</v>
      </c>
      <c r="J76" s="85">
        <f>SUM(支援計画①!N47:N49)</f>
        <v>0</v>
      </c>
    </row>
    <row r="77" spans="2:14" hidden="1"/>
    <row r="78" spans="2:14" hidden="1">
      <c r="I78" s="88"/>
      <c r="J78" s="88" t="s">
        <v>163</v>
      </c>
    </row>
    <row r="79" spans="2:14" hidden="1">
      <c r="C79" s="91" t="s">
        <v>391</v>
      </c>
      <c r="I79" s="88" t="s">
        <v>164</v>
      </c>
      <c r="J79" s="85"/>
      <c r="L79" s="94"/>
      <c r="M79" s="90"/>
      <c r="N79" s="90"/>
    </row>
    <row r="80" spans="2:14" hidden="1">
      <c r="C80" s="92"/>
      <c r="I80" s="171" t="s">
        <v>392</v>
      </c>
      <c r="J80" s="85">
        <f>SUM(支援計画①!N17:N24)+SUM(支援計画①!N27:N34)+SUM(支援計画①!N38:N39)+SUM(支援計画①!N48:N49)</f>
        <v>0</v>
      </c>
      <c r="L80" s="94"/>
      <c r="M80" s="90"/>
      <c r="N80" s="90"/>
    </row>
    <row r="81" spans="3:14" hidden="1">
      <c r="I81" s="171" t="s">
        <v>393</v>
      </c>
      <c r="J81" s="85">
        <f>SUM(支援計画①!N17:N21)</f>
        <v>0</v>
      </c>
      <c r="L81" s="94"/>
      <c r="M81" s="90"/>
      <c r="N81" s="90"/>
    </row>
    <row r="82" spans="3:14" hidden="1">
      <c r="I82" s="88" t="s">
        <v>165</v>
      </c>
      <c r="J82" s="85">
        <f>SUM(支援計画①!N48:N49)</f>
        <v>0</v>
      </c>
      <c r="L82" s="94"/>
      <c r="M82" s="90"/>
      <c r="N82" s="90"/>
    </row>
    <row r="83" spans="3:14" hidden="1">
      <c r="C83" s="91" t="s">
        <v>395</v>
      </c>
      <c r="D83" s="91" t="s">
        <v>397</v>
      </c>
      <c r="E83" s="91" t="s">
        <v>399</v>
      </c>
      <c r="I83" s="171" t="s">
        <v>394</v>
      </c>
      <c r="J83" s="85">
        <f>SUM(支援計画①!N32:N34)</f>
        <v>0</v>
      </c>
      <c r="L83" s="94"/>
      <c r="M83" s="90"/>
      <c r="N83" s="90"/>
    </row>
    <row r="84" spans="3:14" hidden="1">
      <c r="C84" s="92" t="s">
        <v>396</v>
      </c>
      <c r="D84" s="92" t="s">
        <v>398</v>
      </c>
      <c r="E84" s="172" t="s">
        <v>400</v>
      </c>
    </row>
    <row r="85" spans="3:14" hidden="1">
      <c r="C85" s="86" t="s">
        <v>411</v>
      </c>
      <c r="E85" s="187" t="s">
        <v>401</v>
      </c>
      <c r="I85" s="89" t="s">
        <v>185</v>
      </c>
      <c r="J85" s="85"/>
      <c r="L85" s="94"/>
      <c r="M85" s="90"/>
      <c r="N85" s="90"/>
    </row>
    <row r="86" spans="3:14" hidden="1">
      <c r="I86" s="96" t="s">
        <v>186</v>
      </c>
      <c r="J86" s="85"/>
      <c r="L86" s="94"/>
      <c r="M86" s="90"/>
      <c r="N86" s="90"/>
    </row>
    <row r="87" spans="3:14" hidden="1">
      <c r="I87" s="96" t="s">
        <v>187</v>
      </c>
      <c r="J87" s="85"/>
      <c r="L87" s="94"/>
      <c r="M87" s="90"/>
      <c r="N87" s="90"/>
    </row>
    <row r="88" spans="3:14" hidden="1">
      <c r="I88" s="96" t="s">
        <v>188</v>
      </c>
      <c r="J88" s="85">
        <f>SUM(支援計画①!N23:N24)</f>
        <v>0</v>
      </c>
      <c r="L88" s="94"/>
      <c r="M88" s="90"/>
      <c r="N88" s="90"/>
    </row>
    <row r="89" spans="3:14" hidden="1">
      <c r="I89" s="96" t="s">
        <v>189</v>
      </c>
      <c r="J89" s="85">
        <f>SUM(支援計画①!N29:N31)</f>
        <v>0</v>
      </c>
      <c r="L89" s="94"/>
      <c r="M89" s="90"/>
      <c r="N89" s="90"/>
    </row>
    <row r="90" spans="3:14" hidden="1">
      <c r="I90" s="96" t="s">
        <v>190</v>
      </c>
      <c r="J90" s="85">
        <f>SUM(支援計画①!N40:N44)</f>
        <v>0</v>
      </c>
      <c r="L90" s="94"/>
      <c r="M90" s="90"/>
      <c r="N90" s="90"/>
    </row>
    <row r="91" spans="3:14" hidden="1"/>
    <row r="92" spans="3:14" hidden="1"/>
    <row r="93" spans="3:14" hidden="1"/>
    <row r="94" spans="3:14" hidden="1"/>
    <row r="95" spans="3:14" hidden="1"/>
  </sheetData>
  <sheetProtection sheet="1" objects="1" scenarios="1" selectLockedCells="1"/>
  <mergeCells count="71">
    <mergeCell ref="B4:G4"/>
    <mergeCell ref="C5:F5"/>
    <mergeCell ref="J5:L5"/>
    <mergeCell ref="B1:L1"/>
    <mergeCell ref="B7:C7"/>
    <mergeCell ref="D7:F7"/>
    <mergeCell ref="H7:I7"/>
    <mergeCell ref="J7:L7"/>
    <mergeCell ref="I3:I4"/>
    <mergeCell ref="J3:L4"/>
    <mergeCell ref="B9:D9"/>
    <mergeCell ref="E9:L9"/>
    <mergeCell ref="B11:D11"/>
    <mergeCell ref="E11:G11"/>
    <mergeCell ref="H11:I11"/>
    <mergeCell ref="J11:K11"/>
    <mergeCell ref="E12:L12"/>
    <mergeCell ref="B16:I16"/>
    <mergeCell ref="J16:L25"/>
    <mergeCell ref="B10:G10"/>
    <mergeCell ref="H10:L10"/>
    <mergeCell ref="B17:G17"/>
    <mergeCell ref="B14:G15"/>
    <mergeCell ref="H14:H15"/>
    <mergeCell ref="I14:I15"/>
    <mergeCell ref="J14:L15"/>
    <mergeCell ref="B21:G21"/>
    <mergeCell ref="B19:G19"/>
    <mergeCell ref="B20:G20"/>
    <mergeCell ref="B18:G18"/>
    <mergeCell ref="B12:D12"/>
    <mergeCell ref="B23:G23"/>
    <mergeCell ref="B24:G24"/>
    <mergeCell ref="B25:C25"/>
    <mergeCell ref="D25:I25"/>
    <mergeCell ref="B22:G22"/>
    <mergeCell ref="B26:I26"/>
    <mergeCell ref="B27:G27"/>
    <mergeCell ref="B28:G28"/>
    <mergeCell ref="B29:G29"/>
    <mergeCell ref="B36:C36"/>
    <mergeCell ref="B39:G39"/>
    <mergeCell ref="J37:L45"/>
    <mergeCell ref="J26:L36"/>
    <mergeCell ref="B30:G30"/>
    <mergeCell ref="B38:G38"/>
    <mergeCell ref="B31:G31"/>
    <mergeCell ref="B32:G32"/>
    <mergeCell ref="D36:I36"/>
    <mergeCell ref="B37:I37"/>
    <mergeCell ref="B33:G33"/>
    <mergeCell ref="B34:G34"/>
    <mergeCell ref="B35:G35"/>
    <mergeCell ref="B40:G40"/>
    <mergeCell ref="B41:G41"/>
    <mergeCell ref="B44:G44"/>
    <mergeCell ref="B45:C45"/>
    <mergeCell ref="D45:I45"/>
    <mergeCell ref="B42:G42"/>
    <mergeCell ref="B43:G43"/>
    <mergeCell ref="B47:G47"/>
    <mergeCell ref="B50:E50"/>
    <mergeCell ref="F50:I50"/>
    <mergeCell ref="B53:L54"/>
    <mergeCell ref="B52:C52"/>
    <mergeCell ref="D52:I52"/>
    <mergeCell ref="B55:L57"/>
    <mergeCell ref="B46:I46"/>
    <mergeCell ref="B48:G48"/>
    <mergeCell ref="J46:L52"/>
    <mergeCell ref="B51:I51"/>
  </mergeCells>
  <phoneticPr fontId="1"/>
  <conditionalFormatting sqref="I17:I24 I38:I44 I27:I35 I47:I49">
    <cfRule type="expression" dxfId="41" priority="34" stopIfTrue="1">
      <formula>N17=1</formula>
    </cfRule>
  </conditionalFormatting>
  <conditionalFormatting sqref="H49">
    <cfRule type="expression" dxfId="40" priority="65" stopIfTrue="1">
      <formula>$G$49&lt;18.5</formula>
    </cfRule>
  </conditionalFormatting>
  <conditionalFormatting sqref="C5 J11 J7:L7 E9:L9 H10:L10 E11:G11 E12:L12 B55:L57 H17:H24 H27:H35 D36:I36 H38:H44 D45:I45 J16:L52 H47:H48 E49 C49 B51:I51 F50:I50 D52:I52 D25:I25 I5:L5 D7:F7 I3:I5">
    <cfRule type="expression" dxfId="39" priority="70" stopIfTrue="1">
      <formula>$A$2=TRUE</formula>
    </cfRule>
  </conditionalFormatting>
  <conditionalFormatting sqref="I17:I24 I38:I44 I27:I35 I47:I49">
    <cfRule type="expression" dxfId="38" priority="4" stopIfTrue="1">
      <formula>N17=1</formula>
    </cfRule>
  </conditionalFormatting>
  <dataValidations count="4">
    <dataValidation type="list" allowBlank="1" showInputMessage="1" showErrorMessage="1" sqref="H38:H44 H47:H48 H17:H24 H27:H35">
      <formula1>$E$75:$E$76</formula1>
    </dataValidation>
    <dataValidation type="list" allowBlank="1" showInputMessage="1" showErrorMessage="1" sqref="I5">
      <formula1>$D$83:$D$84</formula1>
    </dataValidation>
    <dataValidation type="list" allowBlank="1" showInputMessage="1" showErrorMessage="1" sqref="J5:L5">
      <formula1>$E$83:$E$85</formula1>
    </dataValidation>
    <dataValidation type="list" allowBlank="1" showInputMessage="1" showErrorMessage="1" sqref="I3:I4">
      <formula1>$C$83:$C$85</formula1>
    </dataValidation>
  </dataValidations>
  <pageMargins left="0.59055118110236227" right="0.39370078740157483" top="0.47244094488188981" bottom="0.39370078740157483" header="0.35433070866141736" footer="0.27559055118110237"/>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print="0" autoFill="0" autoLine="0" autoPict="0">
                <anchor moveWithCells="1">
                  <from>
                    <xdr:col>1</xdr:col>
                    <xdr:colOff>66675</xdr:colOff>
                    <xdr:row>1</xdr:row>
                    <xdr:rowOff>19050</xdr:rowOff>
                  </from>
                  <to>
                    <xdr:col>5</xdr:col>
                    <xdr:colOff>400050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R89"/>
  <sheetViews>
    <sheetView showRowColHeaders="0" topLeftCell="B1" zoomScaleNormal="100" workbookViewId="0">
      <selection activeCell="F8" sqref="F8"/>
    </sheetView>
  </sheetViews>
  <sheetFormatPr defaultRowHeight="13.5"/>
  <cols>
    <col min="1" max="1" width="2.625" style="28" hidden="1" customWidth="1"/>
    <col min="2" max="2" width="5.375" style="28" customWidth="1"/>
    <col min="3" max="3" width="4.625" style="28" customWidth="1"/>
    <col min="4" max="4" width="7.25" style="28" customWidth="1"/>
    <col min="5" max="5" width="37.25" style="28" customWidth="1"/>
    <col min="6" max="6" width="9" style="28"/>
    <col min="7" max="7" width="47.25" style="28" customWidth="1"/>
    <col min="8" max="8" width="14.5" style="28" customWidth="1"/>
    <col min="9" max="9" width="16.375" style="28" customWidth="1"/>
    <col min="10" max="10" width="8.25" style="28" hidden="1" customWidth="1"/>
    <col min="11" max="11" width="7" style="28" hidden="1" customWidth="1"/>
    <col min="12" max="12" width="5.625" style="13" customWidth="1"/>
    <col min="13" max="16" width="9" style="29"/>
    <col min="17" max="17" width="24.25" style="28" customWidth="1"/>
    <col min="18" max="16384" width="9" style="28"/>
  </cols>
  <sheetData>
    <row r="1" spans="1:18" ht="18.75" customHeight="1">
      <c r="A1" s="94"/>
      <c r="B1" s="282" t="s">
        <v>414</v>
      </c>
      <c r="C1" s="282"/>
      <c r="D1" s="282"/>
      <c r="E1" s="282"/>
      <c r="F1" s="282"/>
      <c r="G1" s="282"/>
      <c r="H1" s="282"/>
      <c r="I1" s="282"/>
      <c r="J1" s="1"/>
      <c r="K1" s="1"/>
      <c r="L1" s="30"/>
    </row>
    <row r="2" spans="1:18" ht="18.75" customHeight="1">
      <c r="A2" s="94">
        <v>0</v>
      </c>
      <c r="C2" s="13"/>
      <c r="D2" s="13"/>
      <c r="E2" s="13"/>
      <c r="F2" s="13"/>
      <c r="G2" s="13"/>
      <c r="H2" s="13"/>
      <c r="I2" s="13"/>
      <c r="J2" s="13"/>
      <c r="K2" s="13"/>
    </row>
    <row r="3" spans="1:18" ht="18.75" customHeight="1">
      <c r="A3" s="94"/>
      <c r="B3" s="184" t="str">
        <f>+支援計画①!C5&amp;"    様"</f>
        <v xml:space="preserve">    様</v>
      </c>
      <c r="C3" s="13"/>
      <c r="D3" s="13"/>
      <c r="E3" s="13"/>
      <c r="F3" s="13"/>
      <c r="G3" s="13"/>
      <c r="H3" s="13"/>
      <c r="I3" s="13"/>
      <c r="J3" s="13"/>
      <c r="K3" s="13"/>
    </row>
    <row r="4" spans="1:18" ht="18.75" customHeight="1" thickBot="1">
      <c r="A4" s="94"/>
      <c r="B4" s="13"/>
      <c r="C4" s="13"/>
      <c r="D4" s="13"/>
      <c r="E4" s="13"/>
      <c r="F4" s="13"/>
      <c r="G4" s="13"/>
      <c r="H4" s="13"/>
      <c r="I4" s="13"/>
      <c r="J4" s="13"/>
      <c r="K4" s="13"/>
    </row>
    <row r="5" spans="1:18" ht="18.75" customHeight="1">
      <c r="A5" s="94">
        <v>0</v>
      </c>
      <c r="B5" s="348" t="s">
        <v>6</v>
      </c>
      <c r="C5" s="349"/>
      <c r="D5" s="349"/>
      <c r="E5" s="349"/>
      <c r="F5" s="14"/>
      <c r="G5" s="352" t="s">
        <v>7</v>
      </c>
      <c r="H5" s="354" t="s">
        <v>8</v>
      </c>
      <c r="I5" s="356" t="s">
        <v>9</v>
      </c>
      <c r="J5" s="42"/>
      <c r="K5" s="42"/>
      <c r="Q5" s="43"/>
      <c r="R5" s="43"/>
    </row>
    <row r="6" spans="1:18" ht="18.75" customHeight="1" thickBot="1">
      <c r="B6" s="350"/>
      <c r="C6" s="351"/>
      <c r="D6" s="351"/>
      <c r="E6" s="351"/>
      <c r="F6" s="15" t="s">
        <v>12</v>
      </c>
      <c r="G6" s="353"/>
      <c r="H6" s="355"/>
      <c r="I6" s="357"/>
      <c r="J6" s="42"/>
      <c r="K6" s="42"/>
    </row>
    <row r="7" spans="1:18" ht="18.75" customHeight="1">
      <c r="B7" s="335" t="s">
        <v>13</v>
      </c>
      <c r="C7" s="336"/>
      <c r="D7" s="336"/>
      <c r="E7" s="16" t="str">
        <f>IF(支援計画③!E65=1,"　■有　　□無", "□有　　■無")</f>
        <v>□有　　■無</v>
      </c>
      <c r="F7" s="17"/>
      <c r="G7" s="4"/>
      <c r="H7" s="101" t="s">
        <v>206</v>
      </c>
      <c r="I7" s="101" t="s">
        <v>206</v>
      </c>
      <c r="J7" s="48"/>
      <c r="K7" s="49"/>
    </row>
    <row r="8" spans="1:18" ht="18.75" customHeight="1">
      <c r="B8" s="337" t="s">
        <v>21</v>
      </c>
      <c r="C8" s="338"/>
      <c r="D8" s="338"/>
      <c r="E8" s="339"/>
      <c r="F8" s="18"/>
      <c r="G8" s="19" t="s">
        <v>23</v>
      </c>
      <c r="H8" s="296"/>
      <c r="I8" s="296"/>
      <c r="J8" s="51" t="s">
        <v>24</v>
      </c>
      <c r="K8" s="52">
        <f>IF(F8=J8,1,0)</f>
        <v>0</v>
      </c>
      <c r="R8" s="53"/>
    </row>
    <row r="9" spans="1:18" ht="18.75" customHeight="1">
      <c r="B9" s="20"/>
      <c r="C9" s="299" t="s">
        <v>29</v>
      </c>
      <c r="D9" s="339"/>
      <c r="E9" s="340"/>
      <c r="F9" s="253"/>
      <c r="G9" s="341"/>
      <c r="H9" s="297"/>
      <c r="I9" s="297"/>
      <c r="J9" s="51"/>
      <c r="K9" s="52"/>
      <c r="R9" s="53"/>
    </row>
    <row r="10" spans="1:18" ht="18.75" customHeight="1">
      <c r="B10" s="307" t="s">
        <v>34</v>
      </c>
      <c r="C10" s="300"/>
      <c r="D10" s="300"/>
      <c r="E10" s="300"/>
      <c r="F10" s="308"/>
      <c r="G10" s="309"/>
      <c r="H10" s="297"/>
      <c r="I10" s="297"/>
      <c r="J10" s="51"/>
      <c r="K10" s="52"/>
      <c r="R10" s="53"/>
    </row>
    <row r="11" spans="1:18" ht="18.75" customHeight="1">
      <c r="B11" s="312" t="s">
        <v>36</v>
      </c>
      <c r="C11" s="299" t="s">
        <v>37</v>
      </c>
      <c r="D11" s="338"/>
      <c r="E11" s="339"/>
      <c r="F11" s="18"/>
      <c r="G11" s="19" t="s">
        <v>38</v>
      </c>
      <c r="H11" s="297"/>
      <c r="I11" s="297"/>
      <c r="J11" s="51" t="s">
        <v>39</v>
      </c>
      <c r="K11" s="52">
        <f>IF(F11=J11,1,0)</f>
        <v>0</v>
      </c>
    </row>
    <row r="12" spans="1:18" ht="18.75" customHeight="1">
      <c r="B12" s="346"/>
      <c r="C12" s="299" t="s">
        <v>40</v>
      </c>
      <c r="D12" s="338"/>
      <c r="E12" s="339"/>
      <c r="F12" s="18"/>
      <c r="G12" s="19" t="s">
        <v>41</v>
      </c>
      <c r="H12" s="297"/>
      <c r="I12" s="297"/>
      <c r="J12" s="51" t="s">
        <v>39</v>
      </c>
      <c r="K12" s="52">
        <f>IF(F12=J12,1,0)</f>
        <v>0</v>
      </c>
    </row>
    <row r="13" spans="1:18" ht="28.5" customHeight="1">
      <c r="B13" s="346"/>
      <c r="C13" s="342" t="s">
        <v>45</v>
      </c>
      <c r="D13" s="343"/>
      <c r="E13" s="344"/>
      <c r="F13" s="18"/>
      <c r="G13" s="19" t="s">
        <v>46</v>
      </c>
      <c r="H13" s="297"/>
      <c r="I13" s="297"/>
      <c r="J13" s="51" t="s">
        <v>47</v>
      </c>
      <c r="K13" s="52">
        <f>IF(F13=J13,1,0)</f>
        <v>0</v>
      </c>
    </row>
    <row r="14" spans="1:18" ht="18.75" customHeight="1" thickBot="1">
      <c r="B14" s="347"/>
      <c r="C14" s="302" t="s">
        <v>48</v>
      </c>
      <c r="D14" s="345"/>
      <c r="E14" s="304"/>
      <c r="F14" s="192"/>
      <c r="G14" s="305"/>
      <c r="H14" s="297"/>
      <c r="I14" s="297"/>
      <c r="J14" s="51"/>
      <c r="K14" s="52"/>
    </row>
    <row r="15" spans="1:18" ht="18.75" customHeight="1">
      <c r="B15" s="306" t="s">
        <v>50</v>
      </c>
      <c r="C15" s="204"/>
      <c r="D15" s="204"/>
      <c r="E15" s="21" t="str">
        <f>IF(支援計画③!E66=1,"　■有　　□無", "□有　　■無")</f>
        <v>□有　　■無</v>
      </c>
      <c r="F15" s="22"/>
      <c r="G15" s="23"/>
      <c r="H15" s="297"/>
      <c r="I15" s="297"/>
      <c r="J15" s="57"/>
      <c r="K15" s="52"/>
    </row>
    <row r="16" spans="1:18" ht="18.75" customHeight="1">
      <c r="A16" s="34"/>
      <c r="B16" s="307" t="s">
        <v>387</v>
      </c>
      <c r="C16" s="300"/>
      <c r="D16" s="300"/>
      <c r="E16" s="300"/>
      <c r="F16" s="308"/>
      <c r="G16" s="309"/>
      <c r="H16" s="297"/>
      <c r="I16" s="297"/>
      <c r="J16" s="57"/>
      <c r="K16" s="52">
        <f t="shared" ref="K16:K23" si="0">IF(F16=J16,1,0)</f>
        <v>1</v>
      </c>
    </row>
    <row r="17" spans="1:11" ht="18.75" customHeight="1">
      <c r="A17" s="34"/>
      <c r="B17" s="332" t="s">
        <v>36</v>
      </c>
      <c r="C17" s="299" t="s">
        <v>54</v>
      </c>
      <c r="D17" s="300"/>
      <c r="E17" s="301"/>
      <c r="F17" s="175"/>
      <c r="G17" s="19" t="s">
        <v>56</v>
      </c>
      <c r="H17" s="297"/>
      <c r="I17" s="297"/>
      <c r="J17" s="51" t="s">
        <v>57</v>
      </c>
      <c r="K17" s="52">
        <f t="shared" si="0"/>
        <v>0</v>
      </c>
    </row>
    <row r="18" spans="1:11" ht="18.75" customHeight="1">
      <c r="A18" s="34"/>
      <c r="B18" s="333"/>
      <c r="C18" s="299" t="s">
        <v>59</v>
      </c>
      <c r="D18" s="300"/>
      <c r="E18" s="301"/>
      <c r="F18" s="175"/>
      <c r="G18" s="19" t="s">
        <v>60</v>
      </c>
      <c r="H18" s="297"/>
      <c r="I18" s="297"/>
      <c r="J18" s="51" t="s">
        <v>57</v>
      </c>
      <c r="K18" s="52">
        <f t="shared" si="0"/>
        <v>0</v>
      </c>
    </row>
    <row r="19" spans="1:11" ht="18.75" customHeight="1">
      <c r="A19" s="34"/>
      <c r="B19" s="333"/>
      <c r="C19" s="299" t="s">
        <v>63</v>
      </c>
      <c r="D19" s="300"/>
      <c r="E19" s="301"/>
      <c r="F19" s="175"/>
      <c r="G19" s="19" t="s">
        <v>64</v>
      </c>
      <c r="H19" s="297"/>
      <c r="I19" s="297"/>
      <c r="J19" s="51" t="s">
        <v>57</v>
      </c>
      <c r="K19" s="52">
        <f t="shared" si="0"/>
        <v>0</v>
      </c>
    </row>
    <row r="20" spans="1:11" ht="18.75" customHeight="1">
      <c r="A20" s="34"/>
      <c r="B20" s="333"/>
      <c r="C20" s="299" t="s">
        <v>66</v>
      </c>
      <c r="D20" s="300"/>
      <c r="E20" s="301"/>
      <c r="F20" s="175"/>
      <c r="G20" s="19" t="s">
        <v>67</v>
      </c>
      <c r="H20" s="297"/>
      <c r="I20" s="297"/>
      <c r="J20" s="51" t="s">
        <v>57</v>
      </c>
      <c r="K20" s="52">
        <f t="shared" si="0"/>
        <v>0</v>
      </c>
    </row>
    <row r="21" spans="1:11" ht="18.75" customHeight="1">
      <c r="A21" s="34"/>
      <c r="B21" s="333"/>
      <c r="C21" s="299" t="s">
        <v>70</v>
      </c>
      <c r="D21" s="300"/>
      <c r="E21" s="301"/>
      <c r="F21" s="175"/>
      <c r="G21" s="19" t="s">
        <v>71</v>
      </c>
      <c r="H21" s="297"/>
      <c r="I21" s="297"/>
      <c r="J21" s="51" t="s">
        <v>57</v>
      </c>
      <c r="K21" s="52">
        <f t="shared" si="0"/>
        <v>0</v>
      </c>
    </row>
    <row r="22" spans="1:11" ht="18.75" customHeight="1">
      <c r="A22" s="34"/>
      <c r="B22" s="333"/>
      <c r="C22" s="299" t="s">
        <v>74</v>
      </c>
      <c r="D22" s="300"/>
      <c r="E22" s="301"/>
      <c r="F22" s="175"/>
      <c r="G22" s="19" t="s">
        <v>75</v>
      </c>
      <c r="H22" s="297"/>
      <c r="I22" s="297"/>
      <c r="J22" s="51" t="s">
        <v>57</v>
      </c>
      <c r="K22" s="52">
        <f t="shared" si="0"/>
        <v>0</v>
      </c>
    </row>
    <row r="23" spans="1:11" ht="18.75" customHeight="1">
      <c r="A23" s="34"/>
      <c r="B23" s="333"/>
      <c r="C23" s="299" t="s">
        <v>77</v>
      </c>
      <c r="D23" s="300"/>
      <c r="E23" s="301"/>
      <c r="F23" s="175"/>
      <c r="G23" s="19" t="s">
        <v>78</v>
      </c>
      <c r="H23" s="297"/>
      <c r="I23" s="297"/>
      <c r="J23" s="51" t="s">
        <v>57</v>
      </c>
      <c r="K23" s="52">
        <f t="shared" si="0"/>
        <v>0</v>
      </c>
    </row>
    <row r="24" spans="1:11" ht="18.75" customHeight="1" thickBot="1">
      <c r="A24" s="13"/>
      <c r="B24" s="334"/>
      <c r="C24" s="302" t="s">
        <v>48</v>
      </c>
      <c r="D24" s="303"/>
      <c r="E24" s="304"/>
      <c r="F24" s="192"/>
      <c r="G24" s="305"/>
      <c r="H24" s="320"/>
      <c r="I24" s="320"/>
      <c r="J24" s="57"/>
      <c r="K24" s="52"/>
    </row>
    <row r="25" spans="1:11" ht="18.75" customHeight="1">
      <c r="A25" s="13"/>
      <c r="B25" s="311" t="s">
        <v>81</v>
      </c>
      <c r="C25" s="204"/>
      <c r="D25" s="204"/>
      <c r="E25" s="21" t="str">
        <f>IF(支援計画③!E67=1,"　■有　　□無", "□有　　■無")</f>
        <v>□有　　■無</v>
      </c>
      <c r="F25" s="22"/>
      <c r="G25" s="23"/>
      <c r="H25" s="101" t="s">
        <v>82</v>
      </c>
      <c r="I25" s="101" t="s">
        <v>82</v>
      </c>
      <c r="J25" s="57"/>
      <c r="K25" s="52"/>
    </row>
    <row r="26" spans="1:11" ht="18.75" customHeight="1">
      <c r="A26" s="34"/>
      <c r="B26" s="307" t="s">
        <v>84</v>
      </c>
      <c r="C26" s="300"/>
      <c r="D26" s="300"/>
      <c r="E26" s="300"/>
      <c r="F26" s="308"/>
      <c r="G26" s="309"/>
      <c r="H26" s="296"/>
      <c r="I26" s="296"/>
      <c r="J26" s="51"/>
      <c r="K26" s="52"/>
    </row>
    <row r="27" spans="1:11" ht="18.75" customHeight="1">
      <c r="A27" s="34"/>
      <c r="B27" s="329"/>
      <c r="C27" s="299" t="s">
        <v>86</v>
      </c>
      <c r="D27" s="300"/>
      <c r="E27" s="301"/>
      <c r="F27" s="175"/>
      <c r="G27" s="24"/>
      <c r="H27" s="297"/>
      <c r="I27" s="297"/>
      <c r="J27" s="57" t="s">
        <v>57</v>
      </c>
      <c r="K27" s="52">
        <f t="shared" ref="K27:K36" si="1">IF(F27=J27,1,0)</f>
        <v>0</v>
      </c>
    </row>
    <row r="28" spans="1:11" ht="27" customHeight="1">
      <c r="A28" s="34"/>
      <c r="B28" s="330"/>
      <c r="C28" s="325" t="s">
        <v>36</v>
      </c>
      <c r="D28" s="321" t="s">
        <v>89</v>
      </c>
      <c r="E28" s="301"/>
      <c r="F28" s="175"/>
      <c r="G28" s="19" t="s">
        <v>90</v>
      </c>
      <c r="H28" s="297"/>
      <c r="I28" s="297"/>
      <c r="J28" s="57" t="s">
        <v>91</v>
      </c>
      <c r="K28" s="52">
        <f t="shared" si="1"/>
        <v>0</v>
      </c>
    </row>
    <row r="29" spans="1:11" ht="18.75" customHeight="1">
      <c r="A29" s="34"/>
      <c r="B29" s="330"/>
      <c r="C29" s="323"/>
      <c r="D29" s="321" t="s">
        <v>93</v>
      </c>
      <c r="E29" s="301"/>
      <c r="F29" s="175"/>
      <c r="G29" s="326" t="s">
        <v>60</v>
      </c>
      <c r="H29" s="297"/>
      <c r="I29" s="297"/>
      <c r="J29" s="57" t="s">
        <v>94</v>
      </c>
      <c r="K29" s="52">
        <f t="shared" si="1"/>
        <v>0</v>
      </c>
    </row>
    <row r="30" spans="1:11" ht="18.75" customHeight="1">
      <c r="A30" s="34"/>
      <c r="B30" s="330"/>
      <c r="C30" s="323"/>
      <c r="D30" s="321" t="s">
        <v>96</v>
      </c>
      <c r="E30" s="301"/>
      <c r="F30" s="175"/>
      <c r="G30" s="327"/>
      <c r="H30" s="297"/>
      <c r="I30" s="297"/>
      <c r="J30" s="57" t="s">
        <v>97</v>
      </c>
      <c r="K30" s="52">
        <f t="shared" si="1"/>
        <v>0</v>
      </c>
    </row>
    <row r="31" spans="1:11" ht="18.75" customHeight="1">
      <c r="A31" s="34"/>
      <c r="B31" s="330"/>
      <c r="C31" s="324"/>
      <c r="D31" s="321" t="s">
        <v>100</v>
      </c>
      <c r="E31" s="301"/>
      <c r="F31" s="175"/>
      <c r="G31" s="19" t="s">
        <v>101</v>
      </c>
      <c r="H31" s="297"/>
      <c r="I31" s="297"/>
      <c r="J31" s="57" t="s">
        <v>102</v>
      </c>
      <c r="K31" s="52">
        <f t="shared" si="1"/>
        <v>0</v>
      </c>
    </row>
    <row r="32" spans="1:11" ht="18.75" customHeight="1">
      <c r="A32" s="34"/>
      <c r="B32" s="330"/>
      <c r="C32" s="299" t="s">
        <v>105</v>
      </c>
      <c r="D32" s="300"/>
      <c r="E32" s="301"/>
      <c r="F32" s="175"/>
      <c r="G32" s="19"/>
      <c r="H32" s="297"/>
      <c r="I32" s="297"/>
      <c r="J32" s="57" t="s">
        <v>57</v>
      </c>
      <c r="K32" s="52">
        <f t="shared" si="1"/>
        <v>0</v>
      </c>
    </row>
    <row r="33" spans="1:17" ht="18.75" customHeight="1">
      <c r="A33" s="34"/>
      <c r="B33" s="330"/>
      <c r="C33" s="322" t="s">
        <v>36</v>
      </c>
      <c r="D33" s="299" t="s">
        <v>107</v>
      </c>
      <c r="E33" s="301"/>
      <c r="F33" s="175"/>
      <c r="G33" s="19" t="s">
        <v>56</v>
      </c>
      <c r="H33" s="297"/>
      <c r="I33" s="297"/>
      <c r="J33" s="57" t="s">
        <v>108</v>
      </c>
      <c r="K33" s="52">
        <f t="shared" si="1"/>
        <v>0</v>
      </c>
    </row>
    <row r="34" spans="1:17" ht="18.75" customHeight="1">
      <c r="A34" s="64"/>
      <c r="B34" s="330"/>
      <c r="C34" s="323"/>
      <c r="D34" s="299" t="s">
        <v>112</v>
      </c>
      <c r="E34" s="301"/>
      <c r="F34" s="175"/>
      <c r="G34" s="326" t="s">
        <v>114</v>
      </c>
      <c r="H34" s="297"/>
      <c r="I34" s="297"/>
      <c r="J34" s="57" t="s">
        <v>113</v>
      </c>
      <c r="K34" s="52">
        <f t="shared" si="1"/>
        <v>0</v>
      </c>
    </row>
    <row r="35" spans="1:17" ht="18.75" customHeight="1">
      <c r="A35" s="13"/>
      <c r="B35" s="330"/>
      <c r="C35" s="323"/>
      <c r="D35" s="299" t="s">
        <v>115</v>
      </c>
      <c r="E35" s="301"/>
      <c r="F35" s="175"/>
      <c r="G35" s="328"/>
      <c r="H35" s="297"/>
      <c r="I35" s="297"/>
      <c r="J35" s="57" t="s">
        <v>109</v>
      </c>
      <c r="K35" s="52">
        <f t="shared" si="1"/>
        <v>0</v>
      </c>
    </row>
    <row r="36" spans="1:17" ht="18.75" customHeight="1">
      <c r="A36" s="13"/>
      <c r="B36" s="330"/>
      <c r="C36" s="324"/>
      <c r="D36" s="299" t="s">
        <v>116</v>
      </c>
      <c r="E36" s="301"/>
      <c r="F36" s="175"/>
      <c r="G36" s="327"/>
      <c r="H36" s="297"/>
      <c r="I36" s="297"/>
      <c r="J36" s="57" t="s">
        <v>109</v>
      </c>
      <c r="K36" s="52">
        <f t="shared" si="1"/>
        <v>0</v>
      </c>
    </row>
    <row r="37" spans="1:17" ht="18.75" customHeight="1" thickBot="1">
      <c r="A37" s="34"/>
      <c r="B37" s="331"/>
      <c r="C37" s="302" t="s">
        <v>48</v>
      </c>
      <c r="D37" s="303"/>
      <c r="E37" s="310"/>
      <c r="F37" s="192"/>
      <c r="G37" s="305"/>
      <c r="H37" s="297"/>
      <c r="I37" s="297"/>
      <c r="J37" s="57"/>
      <c r="K37" s="52"/>
    </row>
    <row r="38" spans="1:17" ht="18.75" customHeight="1">
      <c r="A38" s="34"/>
      <c r="B38" s="306" t="s">
        <v>120</v>
      </c>
      <c r="C38" s="204"/>
      <c r="D38" s="204"/>
      <c r="E38" s="21" t="str">
        <f>IF(支援計画③!E70=1,"　■有　　□無", "□有　　■無")</f>
        <v>□有　　■無</v>
      </c>
      <c r="F38" s="25"/>
      <c r="G38" s="26"/>
      <c r="H38" s="297"/>
      <c r="I38" s="297"/>
      <c r="J38" s="57"/>
      <c r="K38" s="52"/>
    </row>
    <row r="39" spans="1:17" ht="18.75" customHeight="1">
      <c r="A39" s="34"/>
      <c r="B39" s="307" t="s">
        <v>123</v>
      </c>
      <c r="C39" s="300"/>
      <c r="D39" s="300"/>
      <c r="E39" s="300"/>
      <c r="F39" s="308"/>
      <c r="G39" s="309"/>
      <c r="H39" s="297"/>
      <c r="I39" s="297"/>
      <c r="J39" s="57"/>
      <c r="K39" s="52"/>
    </row>
    <row r="40" spans="1:17" ht="25.5" customHeight="1">
      <c r="A40" s="34"/>
      <c r="B40" s="312" t="s">
        <v>36</v>
      </c>
      <c r="C40" s="299" t="s">
        <v>125</v>
      </c>
      <c r="D40" s="300"/>
      <c r="E40" s="301"/>
      <c r="F40" s="175"/>
      <c r="G40" s="326" t="s">
        <v>388</v>
      </c>
      <c r="H40" s="297"/>
      <c r="I40" s="297"/>
      <c r="J40" s="57" t="s">
        <v>57</v>
      </c>
      <c r="K40" s="52">
        <f>IF(F40=J40,1,0)</f>
        <v>0</v>
      </c>
    </row>
    <row r="41" spans="1:17" ht="25.5" customHeight="1">
      <c r="A41" s="34"/>
      <c r="B41" s="313"/>
      <c r="C41" s="299" t="s">
        <v>127</v>
      </c>
      <c r="D41" s="300"/>
      <c r="E41" s="301"/>
      <c r="F41" s="175"/>
      <c r="G41" s="327"/>
      <c r="H41" s="297"/>
      <c r="I41" s="297"/>
      <c r="J41" s="57" t="s">
        <v>57</v>
      </c>
      <c r="K41" s="52">
        <f>IF(F41=J41,1,0)</f>
        <v>0</v>
      </c>
    </row>
    <row r="42" spans="1:17" ht="18.75" customHeight="1" thickBot="1">
      <c r="A42" s="34"/>
      <c r="B42" s="313"/>
      <c r="C42" s="299" t="s">
        <v>129</v>
      </c>
      <c r="D42" s="300"/>
      <c r="E42" s="301"/>
      <c r="F42" s="175"/>
      <c r="G42" s="326" t="s">
        <v>130</v>
      </c>
      <c r="H42" s="320"/>
      <c r="I42" s="320"/>
      <c r="J42" s="57" t="s">
        <v>57</v>
      </c>
      <c r="K42" s="52">
        <f>IF(F42=J42,1,0)</f>
        <v>0</v>
      </c>
    </row>
    <row r="43" spans="1:17" ht="18.75" customHeight="1">
      <c r="A43" s="34"/>
      <c r="B43" s="319"/>
      <c r="C43" s="299" t="s">
        <v>134</v>
      </c>
      <c r="D43" s="300"/>
      <c r="E43" s="301"/>
      <c r="F43" s="175"/>
      <c r="G43" s="327"/>
      <c r="H43" s="101" t="s">
        <v>167</v>
      </c>
      <c r="I43" s="101" t="s">
        <v>167</v>
      </c>
      <c r="J43" s="57" t="s">
        <v>57</v>
      </c>
      <c r="K43" s="52">
        <f>IF(F43=J43,1,0)</f>
        <v>0</v>
      </c>
      <c r="Q43" s="69"/>
    </row>
    <row r="44" spans="1:17" ht="18.75" customHeight="1">
      <c r="A44" s="13"/>
      <c r="B44" s="307" t="s">
        <v>307</v>
      </c>
      <c r="C44" s="300"/>
      <c r="D44" s="300"/>
      <c r="E44" s="300"/>
      <c r="F44" s="308"/>
      <c r="G44" s="309"/>
      <c r="H44" s="296"/>
      <c r="I44" s="296"/>
      <c r="J44" s="57"/>
      <c r="K44" s="52"/>
    </row>
    <row r="45" spans="1:17" ht="18.75" customHeight="1">
      <c r="A45" s="13"/>
      <c r="B45" s="312" t="s">
        <v>36</v>
      </c>
      <c r="C45" s="299" t="s">
        <v>311</v>
      </c>
      <c r="D45" s="300"/>
      <c r="E45" s="301"/>
      <c r="F45" s="175"/>
      <c r="G45" s="19" t="s">
        <v>315</v>
      </c>
      <c r="H45" s="297"/>
      <c r="I45" s="297"/>
      <c r="J45" s="57" t="s">
        <v>57</v>
      </c>
      <c r="K45" s="52">
        <f>IF(F45=J45,1,0)</f>
        <v>0</v>
      </c>
    </row>
    <row r="46" spans="1:17" ht="18.75" customHeight="1">
      <c r="A46" s="64"/>
      <c r="B46" s="313"/>
      <c r="C46" s="299" t="s">
        <v>312</v>
      </c>
      <c r="D46" s="300"/>
      <c r="E46" s="301"/>
      <c r="F46" s="175"/>
      <c r="G46" s="19" t="s">
        <v>316</v>
      </c>
      <c r="H46" s="297"/>
      <c r="I46" s="297"/>
      <c r="J46" s="57" t="s">
        <v>57</v>
      </c>
      <c r="K46" s="52">
        <f>IF(F46=J46,1,0)</f>
        <v>0</v>
      </c>
    </row>
    <row r="47" spans="1:17" ht="18.75" customHeight="1">
      <c r="A47" s="34"/>
      <c r="B47" s="313"/>
      <c r="C47" s="299" t="s">
        <v>313</v>
      </c>
      <c r="D47" s="300"/>
      <c r="E47" s="301"/>
      <c r="F47" s="175"/>
      <c r="G47" s="19" t="s">
        <v>317</v>
      </c>
      <c r="H47" s="297"/>
      <c r="I47" s="297"/>
      <c r="J47" s="57" t="s">
        <v>57</v>
      </c>
      <c r="K47" s="52">
        <f>IF(F47=J47,1,0)</f>
        <v>0</v>
      </c>
    </row>
    <row r="48" spans="1:17" ht="18.75" customHeight="1" thickBot="1">
      <c r="A48" s="34"/>
      <c r="B48" s="314"/>
      <c r="C48" s="302" t="s">
        <v>314</v>
      </c>
      <c r="D48" s="303"/>
      <c r="E48" s="304"/>
      <c r="F48" s="192"/>
      <c r="G48" s="305"/>
      <c r="H48" s="297"/>
      <c r="I48" s="297"/>
      <c r="J48" s="57"/>
      <c r="K48" s="52"/>
    </row>
    <row r="49" spans="1:12" ht="18.75" customHeight="1">
      <c r="B49" s="306" t="s">
        <v>144</v>
      </c>
      <c r="C49" s="204"/>
      <c r="D49" s="204"/>
      <c r="E49" s="21" t="str">
        <f>IF(支援計画③!E71=1,"　■有　　□無", "□有　　■無")</f>
        <v>□有　　■無</v>
      </c>
      <c r="F49" s="25"/>
      <c r="G49" s="26"/>
      <c r="H49" s="297"/>
      <c r="I49" s="297"/>
      <c r="J49" s="57"/>
      <c r="K49" s="52"/>
    </row>
    <row r="50" spans="1:12" ht="18.75" customHeight="1">
      <c r="B50" s="307" t="s">
        <v>145</v>
      </c>
      <c r="C50" s="300"/>
      <c r="D50" s="300"/>
      <c r="E50" s="300"/>
      <c r="F50" s="308"/>
      <c r="G50" s="309"/>
      <c r="H50" s="297"/>
      <c r="I50" s="297"/>
      <c r="J50" s="57"/>
      <c r="K50" s="52"/>
    </row>
    <row r="51" spans="1:12" ht="18.75" customHeight="1">
      <c r="B51" s="318" t="s">
        <v>36</v>
      </c>
      <c r="C51" s="299" t="s">
        <v>389</v>
      </c>
      <c r="D51" s="300"/>
      <c r="E51" s="301"/>
      <c r="F51" s="175"/>
      <c r="G51" s="19" t="s">
        <v>146</v>
      </c>
      <c r="H51" s="297"/>
      <c r="I51" s="297"/>
      <c r="J51" s="57" t="s">
        <v>57</v>
      </c>
      <c r="K51" s="52">
        <f>IF(F51=J51,1,0)</f>
        <v>0</v>
      </c>
    </row>
    <row r="52" spans="1:12" ht="18.75" customHeight="1">
      <c r="B52" s="316"/>
      <c r="C52" s="299" t="s">
        <v>149</v>
      </c>
      <c r="D52" s="300"/>
      <c r="E52" s="301"/>
      <c r="F52" s="175"/>
      <c r="G52" s="19" t="s">
        <v>56</v>
      </c>
      <c r="H52" s="297"/>
      <c r="I52" s="297"/>
      <c r="J52" s="57" t="s">
        <v>57</v>
      </c>
      <c r="K52" s="52">
        <f>IF(F52=J52,1,0)</f>
        <v>0</v>
      </c>
    </row>
    <row r="53" spans="1:12" ht="18.75" customHeight="1" thickBot="1">
      <c r="B53" s="317"/>
      <c r="C53" s="302" t="s">
        <v>48</v>
      </c>
      <c r="D53" s="303"/>
      <c r="E53" s="310"/>
      <c r="F53" s="192"/>
      <c r="G53" s="305"/>
      <c r="H53" s="297"/>
      <c r="I53" s="297"/>
      <c r="J53" s="57"/>
      <c r="K53" s="52"/>
    </row>
    <row r="54" spans="1:12" ht="19.5" customHeight="1">
      <c r="B54" s="306" t="s">
        <v>150</v>
      </c>
      <c r="C54" s="204"/>
      <c r="D54" s="204"/>
      <c r="E54" s="21" t="str">
        <f>IF(支援計画③!E72=1,"　■有　　□無", "□有　　■無")</f>
        <v>□有　　■無</v>
      </c>
      <c r="F54" s="22"/>
      <c r="G54" s="23"/>
      <c r="H54" s="297"/>
      <c r="I54" s="297"/>
      <c r="J54" s="57"/>
      <c r="K54" s="52"/>
    </row>
    <row r="55" spans="1:12" ht="19.5" customHeight="1">
      <c r="A55" s="8"/>
      <c r="B55" s="307" t="s">
        <v>151</v>
      </c>
      <c r="C55" s="300"/>
      <c r="D55" s="300"/>
      <c r="E55" s="300"/>
      <c r="F55" s="308"/>
      <c r="G55" s="309"/>
      <c r="H55" s="297"/>
      <c r="I55" s="297"/>
      <c r="J55" s="57"/>
      <c r="K55" s="52"/>
    </row>
    <row r="56" spans="1:12" s="8" customFormat="1" ht="19.5" customHeight="1">
      <c r="B56" s="315" t="s">
        <v>36</v>
      </c>
      <c r="C56" s="299" t="s">
        <v>152</v>
      </c>
      <c r="D56" s="300"/>
      <c r="E56" s="301"/>
      <c r="F56" s="175"/>
      <c r="G56" s="19" t="s">
        <v>390</v>
      </c>
      <c r="H56" s="297"/>
      <c r="I56" s="297"/>
      <c r="J56" s="57" t="s">
        <v>57</v>
      </c>
      <c r="K56" s="52">
        <f>IF(F56=J56,1,0)</f>
        <v>0</v>
      </c>
      <c r="L56" s="9"/>
    </row>
    <row r="57" spans="1:12" s="8" customFormat="1" ht="19.5" customHeight="1">
      <c r="B57" s="316"/>
      <c r="C57" s="299" t="s">
        <v>153</v>
      </c>
      <c r="D57" s="300"/>
      <c r="E57" s="301"/>
      <c r="F57" s="175"/>
      <c r="G57" s="19" t="s">
        <v>154</v>
      </c>
      <c r="H57" s="297"/>
      <c r="I57" s="297"/>
      <c r="J57" s="57" t="s">
        <v>57</v>
      </c>
      <c r="K57" s="52">
        <f>IF(F57=J57,1,0)</f>
        <v>0</v>
      </c>
      <c r="L57" s="9"/>
    </row>
    <row r="58" spans="1:12" s="8" customFormat="1" ht="29.25" customHeight="1">
      <c r="B58" s="316"/>
      <c r="C58" s="299" t="s">
        <v>318</v>
      </c>
      <c r="D58" s="300"/>
      <c r="E58" s="301"/>
      <c r="F58" s="175"/>
      <c r="G58" s="27" t="s">
        <v>319</v>
      </c>
      <c r="H58" s="297"/>
      <c r="I58" s="297"/>
      <c r="J58" s="57" t="s">
        <v>57</v>
      </c>
      <c r="K58" s="52">
        <f>IF(F58=J58,1,0)</f>
        <v>0</v>
      </c>
      <c r="L58" s="10"/>
    </row>
    <row r="59" spans="1:12" ht="19.5" customHeight="1">
      <c r="B59" s="316"/>
      <c r="C59" s="299" t="s">
        <v>155</v>
      </c>
      <c r="D59" s="300"/>
      <c r="E59" s="301"/>
      <c r="F59" s="175"/>
      <c r="G59" s="19" t="s">
        <v>140</v>
      </c>
      <c r="H59" s="297"/>
      <c r="I59" s="297"/>
      <c r="J59" s="57" t="s">
        <v>57</v>
      </c>
      <c r="K59" s="52">
        <f>IF(F59=J59,1,0)</f>
        <v>0</v>
      </c>
    </row>
    <row r="60" spans="1:12" ht="32.25" customHeight="1">
      <c r="B60" s="316"/>
      <c r="C60" s="299" t="s">
        <v>158</v>
      </c>
      <c r="D60" s="300"/>
      <c r="E60" s="301"/>
      <c r="F60" s="175"/>
      <c r="G60" s="27" t="s">
        <v>159</v>
      </c>
      <c r="H60" s="297"/>
      <c r="I60" s="297"/>
      <c r="J60" s="57" t="s">
        <v>57</v>
      </c>
      <c r="K60" s="52">
        <f>IF(F60=J60,1,0)</f>
        <v>0</v>
      </c>
    </row>
    <row r="61" spans="1:12" ht="19.5" customHeight="1" thickBot="1">
      <c r="B61" s="317"/>
      <c r="C61" s="302" t="s">
        <v>48</v>
      </c>
      <c r="D61" s="303"/>
      <c r="E61" s="304"/>
      <c r="F61" s="192"/>
      <c r="G61" s="305"/>
      <c r="H61" s="298"/>
      <c r="I61" s="298"/>
      <c r="J61" s="81"/>
      <c r="K61" s="82"/>
    </row>
    <row r="62" spans="1:12" ht="16.5" customHeight="1">
      <c r="B62" s="13"/>
      <c r="C62" s="13"/>
      <c r="D62" s="13"/>
      <c r="E62" s="13"/>
      <c r="F62" s="13"/>
      <c r="G62" s="13"/>
      <c r="H62" s="13"/>
      <c r="I62" s="13"/>
      <c r="J62" s="13"/>
      <c r="K62" s="13"/>
    </row>
    <row r="63" spans="1:12">
      <c r="B63" s="13"/>
      <c r="C63" s="13"/>
      <c r="D63" s="13"/>
      <c r="E63" s="13"/>
      <c r="F63" s="13"/>
      <c r="G63" s="13"/>
      <c r="H63" s="13"/>
      <c r="I63" s="13"/>
      <c r="J63" s="13"/>
      <c r="K63" s="13"/>
    </row>
    <row r="67" spans="4:16" ht="12">
      <c r="M67" s="28"/>
      <c r="N67" s="28"/>
      <c r="O67" s="28"/>
      <c r="P67" s="28"/>
    </row>
    <row r="68" spans="4:16" ht="12">
      <c r="M68" s="28"/>
      <c r="N68" s="28"/>
      <c r="O68" s="28"/>
      <c r="P68" s="28"/>
    </row>
    <row r="69" spans="4:16" ht="12">
      <c r="M69" s="28"/>
      <c r="N69" s="28"/>
      <c r="O69" s="28"/>
      <c r="P69" s="28"/>
    </row>
    <row r="70" spans="4:16" ht="12">
      <c r="M70" s="28"/>
      <c r="N70" s="28"/>
      <c r="O70" s="28"/>
      <c r="P70" s="28"/>
    </row>
    <row r="71" spans="4:16" ht="12" hidden="1">
      <c r="D71" s="85" t="b">
        <v>0</v>
      </c>
      <c r="M71" s="28"/>
      <c r="N71" s="28"/>
      <c r="O71" s="28"/>
      <c r="P71" s="28"/>
    </row>
    <row r="72" spans="4:16" ht="12" hidden="1">
      <c r="D72" s="85" t="b">
        <v>0</v>
      </c>
      <c r="M72" s="28"/>
      <c r="N72" s="28"/>
      <c r="O72" s="28"/>
      <c r="P72" s="28"/>
    </row>
    <row r="73" spans="4:16" ht="12" hidden="1">
      <c r="D73" s="85" t="b">
        <v>0</v>
      </c>
      <c r="M73" s="28"/>
      <c r="N73" s="28"/>
      <c r="O73" s="28"/>
      <c r="P73" s="28"/>
    </row>
    <row r="74" spans="4:16" ht="12" hidden="1">
      <c r="D74" s="85"/>
      <c r="M74" s="28"/>
      <c r="N74" s="28"/>
      <c r="O74" s="28"/>
      <c r="P74" s="28"/>
    </row>
    <row r="75" spans="4:16" ht="12" hidden="1">
      <c r="D75" s="85"/>
      <c r="M75" s="28"/>
      <c r="N75" s="28"/>
      <c r="O75" s="28"/>
      <c r="P75" s="28"/>
    </row>
    <row r="76" spans="4:16" ht="12" hidden="1">
      <c r="D76" s="85" t="b">
        <v>0</v>
      </c>
      <c r="M76" s="28"/>
      <c r="N76" s="28"/>
      <c r="O76" s="28"/>
      <c r="P76" s="28"/>
    </row>
    <row r="77" spans="4:16" ht="12" hidden="1">
      <c r="D77" s="85" t="b">
        <v>0</v>
      </c>
      <c r="M77" s="28"/>
      <c r="N77" s="28"/>
      <c r="O77" s="28"/>
      <c r="P77" s="28"/>
    </row>
    <row r="78" spans="4:16" ht="12" hidden="1">
      <c r="D78" s="85" t="b">
        <v>0</v>
      </c>
      <c r="M78" s="28"/>
      <c r="N78" s="28"/>
      <c r="O78" s="28"/>
      <c r="P78" s="28"/>
    </row>
    <row r="79" spans="4:16" ht="12" hidden="1">
      <c r="M79" s="28"/>
      <c r="N79" s="28"/>
      <c r="O79" s="28"/>
      <c r="P79" s="28"/>
    </row>
    <row r="80" spans="4:16" ht="12" hidden="1">
      <c r="M80" s="28"/>
      <c r="N80" s="28"/>
      <c r="O80" s="28"/>
      <c r="P80" s="28"/>
    </row>
    <row r="81" spans="13:16" ht="12">
      <c r="M81" s="28"/>
      <c r="N81" s="28"/>
      <c r="O81" s="28"/>
      <c r="P81" s="28"/>
    </row>
    <row r="82" spans="13:16" ht="12">
      <c r="M82" s="28"/>
      <c r="N82" s="28"/>
      <c r="O82" s="28"/>
      <c r="P82" s="28"/>
    </row>
    <row r="83" spans="13:16" ht="12">
      <c r="M83" s="28"/>
      <c r="N83" s="28"/>
      <c r="O83" s="28"/>
      <c r="P83" s="28"/>
    </row>
    <row r="84" spans="13:16" ht="12">
      <c r="M84" s="28"/>
      <c r="N84" s="28"/>
      <c r="O84" s="28"/>
      <c r="P84" s="28"/>
    </row>
    <row r="85" spans="13:16" ht="12">
      <c r="M85" s="28"/>
      <c r="N85" s="28"/>
      <c r="O85" s="28"/>
      <c r="P85" s="28"/>
    </row>
    <row r="86" spans="13:16" ht="12">
      <c r="M86" s="28"/>
      <c r="N86" s="28"/>
      <c r="O86" s="28"/>
      <c r="P86" s="28"/>
    </row>
    <row r="87" spans="13:16" ht="12">
      <c r="M87" s="28"/>
      <c r="N87" s="28"/>
      <c r="O87" s="28"/>
      <c r="P87" s="28"/>
    </row>
    <row r="88" spans="13:16" ht="12">
      <c r="M88" s="28"/>
      <c r="N88" s="28"/>
      <c r="O88" s="28"/>
      <c r="P88" s="28"/>
    </row>
    <row r="89" spans="13:16" ht="12">
      <c r="M89" s="28"/>
      <c r="N89" s="28"/>
      <c r="O89" s="28"/>
      <c r="P89" s="28"/>
    </row>
  </sheetData>
  <sheetProtection sheet="1" objects="1" scenarios="1" selectLockedCells="1"/>
  <mergeCells count="86">
    <mergeCell ref="B1:I1"/>
    <mergeCell ref="B5:E6"/>
    <mergeCell ref="G5:G6"/>
    <mergeCell ref="H5:H6"/>
    <mergeCell ref="I5:I6"/>
    <mergeCell ref="B7:D7"/>
    <mergeCell ref="H8:H24"/>
    <mergeCell ref="I8:I24"/>
    <mergeCell ref="B16:G16"/>
    <mergeCell ref="B8:E8"/>
    <mergeCell ref="C9:D9"/>
    <mergeCell ref="E9:G9"/>
    <mergeCell ref="B10:G10"/>
    <mergeCell ref="C12:E12"/>
    <mergeCell ref="C13:E13"/>
    <mergeCell ref="C14:D14"/>
    <mergeCell ref="E14:G14"/>
    <mergeCell ref="B11:B14"/>
    <mergeCell ref="C11:E11"/>
    <mergeCell ref="B15:D15"/>
    <mergeCell ref="C22:E22"/>
    <mergeCell ref="C23:E23"/>
    <mergeCell ref="C18:E18"/>
    <mergeCell ref="C19:E19"/>
    <mergeCell ref="C20:E20"/>
    <mergeCell ref="D28:E28"/>
    <mergeCell ref="E24:G24"/>
    <mergeCell ref="B26:G26"/>
    <mergeCell ref="B27:B37"/>
    <mergeCell ref="C37:D37"/>
    <mergeCell ref="E37:G37"/>
    <mergeCell ref="D30:E30"/>
    <mergeCell ref="C24:D24"/>
    <mergeCell ref="B17:B24"/>
    <mergeCell ref="C17:E17"/>
    <mergeCell ref="C21:E21"/>
    <mergeCell ref="G29:G30"/>
    <mergeCell ref="I26:I42"/>
    <mergeCell ref="D29:E29"/>
    <mergeCell ref="D36:E36"/>
    <mergeCell ref="H26:H42"/>
    <mergeCell ref="C32:E32"/>
    <mergeCell ref="C33:C36"/>
    <mergeCell ref="D33:E33"/>
    <mergeCell ref="D31:E31"/>
    <mergeCell ref="D35:E35"/>
    <mergeCell ref="C27:E27"/>
    <mergeCell ref="C28:C31"/>
    <mergeCell ref="C42:E42"/>
    <mergeCell ref="G42:G43"/>
    <mergeCell ref="G40:G41"/>
    <mergeCell ref="D34:E34"/>
    <mergeCell ref="G34:G36"/>
    <mergeCell ref="B38:D38"/>
    <mergeCell ref="B40:B43"/>
    <mergeCell ref="C40:E40"/>
    <mergeCell ref="C43:E43"/>
    <mergeCell ref="B39:G39"/>
    <mergeCell ref="B25:D25"/>
    <mergeCell ref="C57:E57"/>
    <mergeCell ref="C60:E60"/>
    <mergeCell ref="C41:E41"/>
    <mergeCell ref="H44:H61"/>
    <mergeCell ref="C47:E47"/>
    <mergeCell ref="B45:B48"/>
    <mergeCell ref="C45:E45"/>
    <mergeCell ref="B54:D54"/>
    <mergeCell ref="B56:B61"/>
    <mergeCell ref="C56:E56"/>
    <mergeCell ref="C58:E58"/>
    <mergeCell ref="C52:E52"/>
    <mergeCell ref="B51:B53"/>
    <mergeCell ref="C51:E51"/>
    <mergeCell ref="C53:D53"/>
    <mergeCell ref="I44:I61"/>
    <mergeCell ref="C46:E46"/>
    <mergeCell ref="C61:D61"/>
    <mergeCell ref="C48:D48"/>
    <mergeCell ref="E48:G48"/>
    <mergeCell ref="B49:D49"/>
    <mergeCell ref="B44:G44"/>
    <mergeCell ref="B50:G50"/>
    <mergeCell ref="B55:G55"/>
    <mergeCell ref="E53:G53"/>
    <mergeCell ref="E61:G61"/>
    <mergeCell ref="C59:E59"/>
  </mergeCells>
  <phoneticPr fontId="1"/>
  <conditionalFormatting sqref="E14:G14 F51:F52 E53:G53 F40:F43 E48:G48 F56:F60 F8 E9:G9 F17:F23 E24:G24 F27:F36 E37:G37 F45:F47 E61:G61 F11:F13 H7:I8 H25:I26 H43:I44">
    <cfRule type="expression" dxfId="37" priority="42" stopIfTrue="1">
      <formula>$A$3=TRUE</formula>
    </cfRule>
  </conditionalFormatting>
  <conditionalFormatting sqref="B50 C51:C53">
    <cfRule type="expression" dxfId="36" priority="50" stopIfTrue="1">
      <formula>OR($D$77=TRUE,$D$77=1)</formula>
    </cfRule>
  </conditionalFormatting>
  <conditionalFormatting sqref="B55 C56:C61">
    <cfRule type="expression" dxfId="35" priority="52" stopIfTrue="1">
      <formula>OR($D$78=TRUE,$D$78=1)</formula>
    </cfRule>
  </conditionalFormatting>
  <conditionalFormatting sqref="B56">
    <cfRule type="expression" dxfId="34" priority="53" stopIfTrue="1">
      <formula>OR($D$78=TRUE,$D$78=1)</formula>
    </cfRule>
  </conditionalFormatting>
  <conditionalFormatting sqref="G32">
    <cfRule type="expression" dxfId="33" priority="54" stopIfTrue="1">
      <formula>#REF!=1</formula>
    </cfRule>
  </conditionalFormatting>
  <conditionalFormatting sqref="C32 C27 B26:E26 C37:D37">
    <cfRule type="expression" dxfId="32" priority="55" stopIfTrue="1">
      <formula>OR($D$73=TRUE,$D$73=1)</formula>
    </cfRule>
  </conditionalFormatting>
  <conditionalFormatting sqref="D28:D31 C28">
    <cfRule type="expression" dxfId="31" priority="56" stopIfTrue="1">
      <formula>AND(OR($D$73=1,$D$73=TRUE),$K$27=1)</formula>
    </cfRule>
  </conditionalFormatting>
  <conditionalFormatting sqref="C33:E36">
    <cfRule type="expression" dxfId="30" priority="58" stopIfTrue="1">
      <formula>AND(OR($D$73=TRUE,$D$73=1),$K$32=1)</formula>
    </cfRule>
  </conditionalFormatting>
  <conditionalFormatting sqref="C45:C48 B44 C40:C43 B39">
    <cfRule type="expression" dxfId="29" priority="59" stopIfTrue="1">
      <formula>OR($D$76=TRUE,$D$76=1)</formula>
    </cfRule>
  </conditionalFormatting>
  <conditionalFormatting sqref="B45 B40 C32">
    <cfRule type="expression" dxfId="28" priority="60" stopIfTrue="1">
      <formula>OR(#REF!=TRUE,#REF!=1)</formula>
    </cfRule>
  </conditionalFormatting>
  <conditionalFormatting sqref="B17:C17 C18:C24 B16">
    <cfRule type="expression" dxfId="27" priority="61" stopIfTrue="1">
      <formula>OR($D$72=TRUE,$D$72=1)</formula>
    </cfRule>
  </conditionalFormatting>
  <conditionalFormatting sqref="B8 C9 C11:C14 B10:B11">
    <cfRule type="expression" dxfId="26" priority="65" stopIfTrue="1">
      <formula>OR($D$71=TRUE,$D$71=1)</formula>
    </cfRule>
  </conditionalFormatting>
  <conditionalFormatting sqref="G8">
    <cfRule type="expression" dxfId="25" priority="66" stopIfTrue="1">
      <formula>AND(OR($D$71=1,$D$71=TRUE),$K$8=1)</formula>
    </cfRule>
  </conditionalFormatting>
  <conditionalFormatting sqref="B51">
    <cfRule type="expression" dxfId="24" priority="15" stopIfTrue="1">
      <formula>OR($D$77=TRUE,$D$77=1)</formula>
    </cfRule>
  </conditionalFormatting>
  <conditionalFormatting sqref="G11:G13">
    <cfRule type="expression" dxfId="23" priority="68" stopIfTrue="1">
      <formula>AND(OR($D$71=1,$D$71=TRUE),K11=1)</formula>
    </cfRule>
  </conditionalFormatting>
  <conditionalFormatting sqref="G17:G23">
    <cfRule type="expression" dxfId="22" priority="69" stopIfTrue="1">
      <formula>AND(OR($D$72=1,$D$72=TRUE),K17=1)</formula>
    </cfRule>
  </conditionalFormatting>
  <conditionalFormatting sqref="G45:G47">
    <cfRule type="expression" dxfId="21" priority="70" stopIfTrue="1">
      <formula>AND(OR($D$76=1,$D$76=TRUE),K45=1)</formula>
    </cfRule>
  </conditionalFormatting>
  <conditionalFormatting sqref="G51:G52">
    <cfRule type="expression" dxfId="20" priority="71" stopIfTrue="1">
      <formula>AND(OR($D$77=1,$D$77=TRUE),K51=1)</formula>
    </cfRule>
  </conditionalFormatting>
  <conditionalFormatting sqref="G56:G60">
    <cfRule type="expression" dxfId="19" priority="72" stopIfTrue="1">
      <formula>AND(OR($D$78=1,$D$78=TRUE),K56=1)</formula>
    </cfRule>
  </conditionalFormatting>
  <conditionalFormatting sqref="G40:G43">
    <cfRule type="expression" dxfId="18" priority="73" stopIfTrue="1">
      <formula>AND(OR($D$76=1,$D$76=TRUE),OR(K40=1,K41=1))</formula>
    </cfRule>
  </conditionalFormatting>
  <conditionalFormatting sqref="G28 G31 G33">
    <cfRule type="expression" dxfId="17" priority="75" stopIfTrue="1">
      <formula>AND(OR($D$73=1,$D$73=TRUE),$K$27=1,K28=1)</formula>
    </cfRule>
  </conditionalFormatting>
  <conditionalFormatting sqref="G29">
    <cfRule type="expression" dxfId="16" priority="78" stopIfTrue="1">
      <formula>AND(OR($D$73=1,$D$73=TRUE),$K$27=1,OR(K29=1,K30=1))</formula>
    </cfRule>
  </conditionalFormatting>
  <conditionalFormatting sqref="G34:G36">
    <cfRule type="expression" dxfId="15" priority="79" stopIfTrue="1">
      <formula>AND(OR($D$73=1,$D$73=TRUE),$K$32=1,OR(K34=1,K35=1,K36=1))</formula>
    </cfRule>
  </conditionalFormatting>
  <conditionalFormatting sqref="G30">
    <cfRule type="expression" dxfId="14" priority="101" stopIfTrue="1">
      <formula>AND($D$73=1,$K$27=1,OR(K30=1,K31=1))</formula>
    </cfRule>
  </conditionalFormatting>
  <printOptions horizontalCentered="1"/>
  <pageMargins left="0.59055118110236227" right="0.39370078740157483" top="0.74803149606299213" bottom="0.6692913385826772" header="0.51181102362204722" footer="0.51181102362204722"/>
  <pageSetup paperSize="9" scale="66"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7" r:id="rId4" name="Check Box 11">
              <controlPr defaultSize="0" autoFill="0" autoLine="0" autoPict="0">
                <anchor moveWithCells="1">
                  <from>
                    <xdr:col>5</xdr:col>
                    <xdr:colOff>57150</xdr:colOff>
                    <xdr:row>6</xdr:row>
                    <xdr:rowOff>28575</xdr:rowOff>
                  </from>
                  <to>
                    <xdr:col>6</xdr:col>
                    <xdr:colOff>38100</xdr:colOff>
                    <xdr:row>6</xdr:row>
                    <xdr:rowOff>228600</xdr:rowOff>
                  </to>
                </anchor>
              </controlPr>
            </control>
          </mc:Choice>
        </mc:AlternateContent>
        <mc:AlternateContent xmlns:mc="http://schemas.openxmlformats.org/markup-compatibility/2006">
          <mc:Choice Requires="x14">
            <control shapeId="4108" r:id="rId5" name="Check Box 12">
              <controlPr defaultSize="0" autoFill="0" autoLine="0" autoPict="0">
                <anchor moveWithCells="1">
                  <from>
                    <xdr:col>5</xdr:col>
                    <xdr:colOff>57150</xdr:colOff>
                    <xdr:row>14</xdr:row>
                    <xdr:rowOff>28575</xdr:rowOff>
                  </from>
                  <to>
                    <xdr:col>6</xdr:col>
                    <xdr:colOff>38100</xdr:colOff>
                    <xdr:row>14</xdr:row>
                    <xdr:rowOff>228600</xdr:rowOff>
                  </to>
                </anchor>
              </controlPr>
            </control>
          </mc:Choice>
        </mc:AlternateContent>
        <mc:AlternateContent xmlns:mc="http://schemas.openxmlformats.org/markup-compatibility/2006">
          <mc:Choice Requires="x14">
            <control shapeId="4109" r:id="rId6" name="Check Box 13">
              <controlPr defaultSize="0" autoFill="0" autoLine="0" autoPict="0">
                <anchor moveWithCells="1">
                  <from>
                    <xdr:col>5</xdr:col>
                    <xdr:colOff>57150</xdr:colOff>
                    <xdr:row>24</xdr:row>
                    <xdr:rowOff>28575</xdr:rowOff>
                  </from>
                  <to>
                    <xdr:col>6</xdr:col>
                    <xdr:colOff>38100</xdr:colOff>
                    <xdr:row>24</xdr:row>
                    <xdr:rowOff>228600</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5</xdr:col>
                    <xdr:colOff>57150</xdr:colOff>
                    <xdr:row>37</xdr:row>
                    <xdr:rowOff>28575</xdr:rowOff>
                  </from>
                  <to>
                    <xdr:col>6</xdr:col>
                    <xdr:colOff>38100</xdr:colOff>
                    <xdr:row>37</xdr:row>
                    <xdr:rowOff>228600</xdr:rowOff>
                  </to>
                </anchor>
              </controlPr>
            </control>
          </mc:Choice>
        </mc:AlternateContent>
        <mc:AlternateContent xmlns:mc="http://schemas.openxmlformats.org/markup-compatibility/2006">
          <mc:Choice Requires="x14">
            <control shapeId="4111" r:id="rId8" name="Check Box 15">
              <controlPr defaultSize="0" autoFill="0" autoLine="0" autoPict="0">
                <anchor moveWithCells="1">
                  <from>
                    <xdr:col>5</xdr:col>
                    <xdr:colOff>57150</xdr:colOff>
                    <xdr:row>48</xdr:row>
                    <xdr:rowOff>28575</xdr:rowOff>
                  </from>
                  <to>
                    <xdr:col>6</xdr:col>
                    <xdr:colOff>38100</xdr:colOff>
                    <xdr:row>48</xdr:row>
                    <xdr:rowOff>228600</xdr:rowOff>
                  </to>
                </anchor>
              </controlPr>
            </control>
          </mc:Choice>
        </mc:AlternateContent>
        <mc:AlternateContent xmlns:mc="http://schemas.openxmlformats.org/markup-compatibility/2006">
          <mc:Choice Requires="x14">
            <control shapeId="4112" r:id="rId9" name="Check Box 16">
              <controlPr defaultSize="0" autoFill="0" autoLine="0" autoPict="0">
                <anchor moveWithCells="1">
                  <from>
                    <xdr:col>5</xdr:col>
                    <xdr:colOff>57150</xdr:colOff>
                    <xdr:row>53</xdr:row>
                    <xdr:rowOff>28575</xdr:rowOff>
                  </from>
                  <to>
                    <xdr:col>6</xdr:col>
                    <xdr:colOff>38100</xdr:colOff>
                    <xdr:row>53</xdr:row>
                    <xdr:rowOff>228600</xdr:rowOff>
                  </to>
                </anchor>
              </controlPr>
            </control>
          </mc:Choice>
        </mc:AlternateContent>
        <mc:AlternateContent xmlns:mc="http://schemas.openxmlformats.org/markup-compatibility/2006">
          <mc:Choice Requires="x14">
            <control shapeId="4152" r:id="rId10" name="Check Box 56">
              <controlPr defaultSize="0" autoFill="0" autoLine="0" autoPict="0">
                <anchor moveWithCells="1">
                  <from>
                    <xdr:col>5</xdr:col>
                    <xdr:colOff>57150</xdr:colOff>
                    <xdr:row>6</xdr:row>
                    <xdr:rowOff>28575</xdr:rowOff>
                  </from>
                  <to>
                    <xdr:col>6</xdr:col>
                    <xdr:colOff>38100</xdr:colOff>
                    <xdr:row>6</xdr:row>
                    <xdr:rowOff>228600</xdr:rowOff>
                  </to>
                </anchor>
              </controlPr>
            </control>
          </mc:Choice>
        </mc:AlternateContent>
        <mc:AlternateContent xmlns:mc="http://schemas.openxmlformats.org/markup-compatibility/2006">
          <mc:Choice Requires="x14">
            <control shapeId="4153" r:id="rId11" name="Check Box 57">
              <controlPr defaultSize="0" autoFill="0" autoLine="0" autoPict="0">
                <anchor moveWithCells="1">
                  <from>
                    <xdr:col>5</xdr:col>
                    <xdr:colOff>57150</xdr:colOff>
                    <xdr:row>14</xdr:row>
                    <xdr:rowOff>28575</xdr:rowOff>
                  </from>
                  <to>
                    <xdr:col>6</xdr:col>
                    <xdr:colOff>38100</xdr:colOff>
                    <xdr:row>14</xdr:row>
                    <xdr:rowOff>228600</xdr:rowOff>
                  </to>
                </anchor>
              </controlPr>
            </control>
          </mc:Choice>
        </mc:AlternateContent>
        <mc:AlternateContent xmlns:mc="http://schemas.openxmlformats.org/markup-compatibility/2006">
          <mc:Choice Requires="x14">
            <control shapeId="4154" r:id="rId12" name="Check Box 58">
              <controlPr defaultSize="0" autoFill="0" autoLine="0" autoPict="0">
                <anchor moveWithCells="1">
                  <from>
                    <xdr:col>5</xdr:col>
                    <xdr:colOff>57150</xdr:colOff>
                    <xdr:row>24</xdr:row>
                    <xdr:rowOff>28575</xdr:rowOff>
                  </from>
                  <to>
                    <xdr:col>6</xdr:col>
                    <xdr:colOff>38100</xdr:colOff>
                    <xdr:row>24</xdr:row>
                    <xdr:rowOff>228600</xdr:rowOff>
                  </to>
                </anchor>
              </controlPr>
            </control>
          </mc:Choice>
        </mc:AlternateContent>
        <mc:AlternateContent xmlns:mc="http://schemas.openxmlformats.org/markup-compatibility/2006">
          <mc:Choice Requires="x14">
            <control shapeId="4155" r:id="rId13" name="Check Box 59">
              <controlPr defaultSize="0" autoFill="0" autoLine="0" autoPict="0">
                <anchor moveWithCells="1">
                  <from>
                    <xdr:col>5</xdr:col>
                    <xdr:colOff>57150</xdr:colOff>
                    <xdr:row>37</xdr:row>
                    <xdr:rowOff>28575</xdr:rowOff>
                  </from>
                  <to>
                    <xdr:col>6</xdr:col>
                    <xdr:colOff>38100</xdr:colOff>
                    <xdr:row>37</xdr:row>
                    <xdr:rowOff>228600</xdr:rowOff>
                  </to>
                </anchor>
              </controlPr>
            </control>
          </mc:Choice>
        </mc:AlternateContent>
        <mc:AlternateContent xmlns:mc="http://schemas.openxmlformats.org/markup-compatibility/2006">
          <mc:Choice Requires="x14">
            <control shapeId="4156" r:id="rId14" name="Check Box 60">
              <controlPr defaultSize="0" autoFill="0" autoLine="0" autoPict="0">
                <anchor moveWithCells="1">
                  <from>
                    <xdr:col>5</xdr:col>
                    <xdr:colOff>57150</xdr:colOff>
                    <xdr:row>48</xdr:row>
                    <xdr:rowOff>28575</xdr:rowOff>
                  </from>
                  <to>
                    <xdr:col>6</xdr:col>
                    <xdr:colOff>38100</xdr:colOff>
                    <xdr:row>48</xdr:row>
                    <xdr:rowOff>228600</xdr:rowOff>
                  </to>
                </anchor>
              </controlPr>
            </control>
          </mc:Choice>
        </mc:AlternateContent>
        <mc:AlternateContent xmlns:mc="http://schemas.openxmlformats.org/markup-compatibility/2006">
          <mc:Choice Requires="x14">
            <control shapeId="4157" r:id="rId15" name="Check Box 61">
              <controlPr defaultSize="0" autoFill="0" autoLine="0" autoPict="0">
                <anchor moveWithCells="1">
                  <from>
                    <xdr:col>5</xdr:col>
                    <xdr:colOff>57150</xdr:colOff>
                    <xdr:row>53</xdr:row>
                    <xdr:rowOff>28575</xdr:rowOff>
                  </from>
                  <to>
                    <xdr:col>6</xdr:col>
                    <xdr:colOff>38100</xdr:colOff>
                    <xdr:row>53</xdr:row>
                    <xdr:rowOff>228600</xdr:rowOff>
                  </to>
                </anchor>
              </controlPr>
            </control>
          </mc:Choice>
        </mc:AlternateContent>
        <mc:AlternateContent xmlns:mc="http://schemas.openxmlformats.org/markup-compatibility/2006">
          <mc:Choice Requires="x14">
            <control shapeId="4159" r:id="rId16" name="Check Box 63">
              <controlPr defaultSize="0" print="0" autoFill="0" autoLine="0" autoPict="0">
                <anchor moveWithCells="1">
                  <from>
                    <xdr:col>1</xdr:col>
                    <xdr:colOff>66675</xdr:colOff>
                    <xdr:row>1</xdr:row>
                    <xdr:rowOff>19050</xdr:rowOff>
                  </from>
                  <to>
                    <xdr:col>4</xdr:col>
                    <xdr:colOff>1924050</xdr:colOff>
                    <xdr:row>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showErrorMessage="1">
          <x14:formula1>
            <xm:f>支援計画①!$E$75:$E$76</xm:f>
          </x14:formula1>
          <xm:sqref>F8 F11:F13</xm:sqref>
        </x14:dataValidation>
        <x14:dataValidation type="list" allowBlank="1" showInputMessage="1" showErrorMessage="1">
          <x14:formula1>
            <xm:f>支援計画①!$C$69:$C$70</xm:f>
          </x14:formula1>
          <xm:sqref>F17:F23 F27 F32 F43 F45:F47 F51:F52 F56:F60 F40:F42</xm:sqref>
        </x14:dataValidation>
        <x14:dataValidation type="list" allowBlank="1" showInputMessage="1" showErrorMessage="1">
          <x14:formula1>
            <xm:f>支援計画①!$C$75:$C$76</xm:f>
          </x14:formula1>
          <xm:sqref>F29</xm:sqref>
        </x14:dataValidation>
        <x14:dataValidation type="list" allowBlank="1" showInputMessage="1" showErrorMessage="1">
          <x14:formula1>
            <xm:f>支援計画①!$D$69:$D$70</xm:f>
          </x14:formula1>
          <xm:sqref>F30</xm:sqref>
        </x14:dataValidation>
        <x14:dataValidation type="list" allowBlank="1" showInputMessage="1" showErrorMessage="1">
          <x14:formula1>
            <xm:f>支援計画①!$C$72:$C$73</xm:f>
          </x14:formula1>
          <xm:sqref>F28 F31</xm:sqref>
        </x14:dataValidation>
        <x14:dataValidation type="list" allowBlank="1" showInputMessage="1" showErrorMessage="1">
          <x14:formula1>
            <xm:f>支援計画①!$D$75:$D$76</xm:f>
          </x14:formula1>
          <xm:sqref>F34</xm:sqref>
        </x14:dataValidation>
        <x14:dataValidation type="list" allowBlank="1" showInputMessage="1" showErrorMessage="1">
          <x14:formula1>
            <xm:f>支援計画①!$D$72:$D$73</xm:f>
          </x14:formula1>
          <xm:sqref>F33 F35 F36</xm:sqref>
        </x14:dataValidation>
        <x14:dataValidation type="list" allowBlank="1" showInputMessage="1" showErrorMessage="1">
          <x14:formula1>
            <xm:f>支援計画①!$C$69:$C$70</xm:f>
          </x14:formula1>
          <xm:sqref>F27 F17:F23 F51:F52 F32 F45:F47 F40:F43 F56:F60</xm:sqref>
        </x14:dataValidation>
        <x14:dataValidation type="list" allowBlank="1" showInputMessage="1" showErrorMessage="1">
          <x14:formula1>
            <xm:f>支援計画①!$C$72:$C$73</xm:f>
          </x14:formula1>
          <xm:sqref>F28 F31</xm:sqref>
        </x14:dataValidation>
        <x14:dataValidation type="list" allowBlank="1" showInputMessage="1" showErrorMessage="1">
          <x14:formula1>
            <xm:f>支援計画①!$C$75:$C$76</xm:f>
          </x14:formula1>
          <xm:sqref>F29</xm:sqref>
        </x14:dataValidation>
        <x14:dataValidation type="list" allowBlank="1" showInputMessage="1" showErrorMessage="1">
          <x14:formula1>
            <xm:f>支援計画①!$D$69:$D$70</xm:f>
          </x14:formula1>
          <xm:sqref>F30</xm:sqref>
        </x14:dataValidation>
        <x14:dataValidation type="list" allowBlank="1" showInputMessage="1" showErrorMessage="1">
          <x14:formula1>
            <xm:f>支援計画①!$E$75:$E$76</xm:f>
          </x14:formula1>
          <xm:sqref>F11:F13 F8</xm:sqref>
        </x14:dataValidation>
        <x14:dataValidation type="list" allowBlank="1" showInputMessage="1" showErrorMessage="1">
          <x14:formula1>
            <xm:f>支援計画①!$D$72:$D$73</xm:f>
          </x14:formula1>
          <xm:sqref>F33 F35:F36</xm:sqref>
        </x14:dataValidation>
        <x14:dataValidation type="list" allowBlank="1" showInputMessage="1" showErrorMessage="1">
          <x14:formula1>
            <xm:f>支援計画①!$D$75:$D$76</xm:f>
          </x14:formula1>
          <xm:sqref>F34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D89"/>
  <sheetViews>
    <sheetView showRowColHeaders="0" topLeftCell="B1" zoomScaleNormal="100" workbookViewId="0">
      <selection activeCell="D3" sqref="D3:O4"/>
    </sheetView>
  </sheetViews>
  <sheetFormatPr defaultRowHeight="13.5"/>
  <cols>
    <col min="1" max="1" width="2.625" style="28" hidden="1" customWidth="1"/>
    <col min="2" max="2" width="9.875" style="13" customWidth="1"/>
    <col min="3" max="3" width="9.75" style="13" customWidth="1"/>
    <col min="4" max="14" width="9.875" style="13" customWidth="1"/>
    <col min="15" max="16" width="9" style="13"/>
    <col min="17" max="28" width="9" style="29"/>
    <col min="29" max="29" width="24.25" style="28" customWidth="1"/>
    <col min="30" max="16384" width="9" style="28"/>
  </cols>
  <sheetData>
    <row r="1" spans="1:30" ht="18.75" customHeight="1">
      <c r="A1" s="94"/>
      <c r="B1" s="34"/>
      <c r="C1" s="34"/>
      <c r="D1" s="34"/>
      <c r="E1" s="34"/>
      <c r="F1" s="282" t="s">
        <v>415</v>
      </c>
      <c r="G1" s="282"/>
      <c r="H1" s="282"/>
      <c r="I1" s="282"/>
      <c r="J1" s="282"/>
      <c r="K1" s="282"/>
      <c r="L1" s="437" t="str">
        <f>+支援計画①!C5&amp;"    様"</f>
        <v xml:space="preserve">    様</v>
      </c>
      <c r="M1" s="437"/>
      <c r="N1" s="437"/>
      <c r="O1" s="437"/>
    </row>
    <row r="2" spans="1:30" ht="18.75" customHeight="1" thickBot="1">
      <c r="A2" s="94">
        <v>0</v>
      </c>
      <c r="B2" s="394" t="s">
        <v>2</v>
      </c>
      <c r="C2" s="395"/>
      <c r="D2" s="395"/>
      <c r="E2" s="395"/>
      <c r="F2" s="395"/>
      <c r="G2" s="395"/>
      <c r="H2" s="395"/>
      <c r="I2" s="395"/>
      <c r="K2" s="33"/>
      <c r="L2" s="97"/>
      <c r="M2" s="34"/>
      <c r="N2" s="34"/>
    </row>
    <row r="3" spans="1:30" ht="18.75" customHeight="1">
      <c r="A3" s="94" t="b">
        <v>0</v>
      </c>
      <c r="B3" s="417" t="s">
        <v>180</v>
      </c>
      <c r="C3" s="418"/>
      <c r="D3" s="396"/>
      <c r="E3" s="397"/>
      <c r="F3" s="397"/>
      <c r="G3" s="397"/>
      <c r="H3" s="397"/>
      <c r="I3" s="397"/>
      <c r="J3" s="397"/>
      <c r="K3" s="397"/>
      <c r="L3" s="397"/>
      <c r="M3" s="397"/>
      <c r="N3" s="397"/>
      <c r="O3" s="398"/>
    </row>
    <row r="4" spans="1:30" ht="18.75" customHeight="1">
      <c r="A4" s="94" t="b">
        <v>0</v>
      </c>
      <c r="B4" s="419"/>
      <c r="C4" s="420"/>
      <c r="D4" s="399"/>
      <c r="E4" s="399"/>
      <c r="F4" s="399"/>
      <c r="G4" s="399"/>
      <c r="H4" s="399"/>
      <c r="I4" s="399"/>
      <c r="J4" s="399"/>
      <c r="K4" s="399"/>
      <c r="L4" s="399"/>
      <c r="M4" s="399"/>
      <c r="N4" s="399"/>
      <c r="O4" s="400"/>
    </row>
    <row r="5" spans="1:30" ht="18.75" customHeight="1">
      <c r="A5" s="94"/>
      <c r="B5" s="419" t="s">
        <v>181</v>
      </c>
      <c r="C5" s="420"/>
      <c r="D5" s="414"/>
      <c r="E5" s="399"/>
      <c r="F5" s="399"/>
      <c r="G5" s="399"/>
      <c r="H5" s="399"/>
      <c r="I5" s="399"/>
      <c r="J5" s="399"/>
      <c r="K5" s="399"/>
      <c r="L5" s="399"/>
      <c r="M5" s="399"/>
      <c r="N5" s="399"/>
      <c r="O5" s="400"/>
    </row>
    <row r="6" spans="1:30" ht="18.75" customHeight="1" thickBot="1">
      <c r="B6" s="430"/>
      <c r="C6" s="431"/>
      <c r="D6" s="415"/>
      <c r="E6" s="415"/>
      <c r="F6" s="415"/>
      <c r="G6" s="415"/>
      <c r="H6" s="415"/>
      <c r="I6" s="415"/>
      <c r="J6" s="415"/>
      <c r="K6" s="415"/>
      <c r="L6" s="415"/>
      <c r="M6" s="415"/>
      <c r="N6" s="415"/>
      <c r="O6" s="416"/>
    </row>
    <row r="7" spans="1:30" ht="18.75" customHeight="1">
      <c r="C7" s="50"/>
      <c r="D7" s="37"/>
      <c r="E7" s="32"/>
      <c r="F7" s="97"/>
      <c r="G7" s="97"/>
      <c r="H7" s="32"/>
      <c r="I7" s="32"/>
      <c r="J7" s="34"/>
      <c r="K7" s="34"/>
      <c r="L7" s="97"/>
      <c r="M7" s="34"/>
      <c r="N7" s="34"/>
    </row>
    <row r="8" spans="1:30" ht="18.75" customHeight="1">
      <c r="B8" s="421" t="s">
        <v>14</v>
      </c>
      <c r="C8" s="422"/>
      <c r="D8" s="427" t="s">
        <v>25</v>
      </c>
      <c r="E8" s="428"/>
      <c r="F8" s="428"/>
      <c r="G8" s="428"/>
      <c r="H8" s="428"/>
      <c r="I8" s="428"/>
      <c r="J8" s="428"/>
      <c r="K8" s="428"/>
      <c r="L8" s="428"/>
      <c r="M8" s="428"/>
      <c r="N8" s="428"/>
      <c r="O8" s="429"/>
      <c r="AD8" s="53"/>
    </row>
    <row r="9" spans="1:30" ht="18.75" customHeight="1">
      <c r="B9" s="423"/>
      <c r="C9" s="424"/>
      <c r="D9" s="432" t="s">
        <v>208</v>
      </c>
      <c r="E9" s="433"/>
      <c r="F9" s="421" t="s">
        <v>209</v>
      </c>
      <c r="G9" s="434"/>
      <c r="H9" s="421" t="s">
        <v>30</v>
      </c>
      <c r="I9" s="434"/>
      <c r="J9" s="421" t="s">
        <v>210</v>
      </c>
      <c r="K9" s="434"/>
      <c r="L9" s="421" t="s">
        <v>211</v>
      </c>
      <c r="M9" s="449"/>
      <c r="N9" s="432" t="s">
        <v>212</v>
      </c>
      <c r="O9" s="433"/>
      <c r="P9" s="28"/>
      <c r="Q9" s="28"/>
      <c r="R9" s="28"/>
      <c r="S9" s="28"/>
      <c r="T9" s="28"/>
      <c r="U9" s="28"/>
      <c r="V9" s="28"/>
      <c r="W9" s="28"/>
      <c r="X9" s="28"/>
      <c r="AD9" s="53"/>
    </row>
    <row r="10" spans="1:30" ht="18.75" customHeight="1">
      <c r="B10" s="425"/>
      <c r="C10" s="426"/>
      <c r="D10" s="433"/>
      <c r="E10" s="433"/>
      <c r="F10" s="435"/>
      <c r="G10" s="436"/>
      <c r="H10" s="435"/>
      <c r="I10" s="436"/>
      <c r="J10" s="435"/>
      <c r="K10" s="436"/>
      <c r="L10" s="450"/>
      <c r="M10" s="451"/>
      <c r="N10" s="433"/>
      <c r="O10" s="433"/>
      <c r="P10" s="28"/>
      <c r="Q10" s="28"/>
      <c r="R10" s="28"/>
      <c r="S10" s="28"/>
      <c r="T10" s="28"/>
      <c r="U10" s="28"/>
      <c r="V10" s="28"/>
      <c r="W10" s="28"/>
      <c r="X10" s="28"/>
      <c r="AD10" s="53"/>
    </row>
    <row r="11" spans="1:30" ht="18.75" customHeight="1">
      <c r="B11" s="358" t="s">
        <v>274</v>
      </c>
      <c r="C11" s="359"/>
      <c r="D11" s="367"/>
      <c r="E11" s="366"/>
      <c r="F11" s="365"/>
      <c r="G11" s="366"/>
      <c r="H11" s="367"/>
      <c r="I11" s="366"/>
      <c r="J11" s="367"/>
      <c r="K11" s="366"/>
      <c r="L11" s="368"/>
      <c r="M11" s="369"/>
      <c r="N11" s="365"/>
      <c r="O11" s="365"/>
      <c r="P11" s="28"/>
      <c r="Q11" s="28"/>
      <c r="R11" s="28"/>
      <c r="S11" s="28"/>
      <c r="T11" s="28"/>
      <c r="U11" s="28"/>
      <c r="V11" s="28"/>
      <c r="W11" s="28"/>
      <c r="X11" s="28"/>
    </row>
    <row r="12" spans="1:30" ht="18.75" customHeight="1">
      <c r="B12" s="360"/>
      <c r="C12" s="361"/>
      <c r="D12" s="366"/>
      <c r="E12" s="366"/>
      <c r="F12" s="366"/>
      <c r="G12" s="366"/>
      <c r="H12" s="366"/>
      <c r="I12" s="366"/>
      <c r="J12" s="366"/>
      <c r="K12" s="366"/>
      <c r="L12" s="368"/>
      <c r="M12" s="369"/>
      <c r="N12" s="365"/>
      <c r="O12" s="365"/>
      <c r="P12" s="28"/>
      <c r="Q12" s="28"/>
      <c r="R12" s="28"/>
      <c r="S12" s="28"/>
      <c r="T12" s="28"/>
      <c r="U12" s="28"/>
      <c r="V12" s="28"/>
      <c r="W12" s="28"/>
      <c r="X12" s="28"/>
    </row>
    <row r="13" spans="1:30" ht="28.5" customHeight="1">
      <c r="B13" s="362"/>
      <c r="C13" s="361"/>
      <c r="D13" s="366"/>
      <c r="E13" s="366"/>
      <c r="F13" s="366"/>
      <c r="G13" s="366"/>
      <c r="H13" s="366"/>
      <c r="I13" s="366"/>
      <c r="J13" s="366"/>
      <c r="K13" s="366"/>
      <c r="L13" s="368"/>
      <c r="M13" s="369"/>
      <c r="N13" s="365"/>
      <c r="O13" s="365"/>
      <c r="P13" s="28"/>
      <c r="Q13" s="28"/>
      <c r="R13" s="28"/>
      <c r="S13" s="28"/>
      <c r="T13" s="28"/>
      <c r="U13" s="28"/>
      <c r="V13" s="28"/>
      <c r="W13" s="28"/>
      <c r="X13" s="28"/>
    </row>
    <row r="14" spans="1:30" ht="18.75" customHeight="1">
      <c r="B14" s="362"/>
      <c r="C14" s="361"/>
      <c r="D14" s="366"/>
      <c r="E14" s="366"/>
      <c r="F14" s="366"/>
      <c r="G14" s="366"/>
      <c r="H14" s="366"/>
      <c r="I14" s="366"/>
      <c r="J14" s="366"/>
      <c r="K14" s="366"/>
      <c r="L14" s="368"/>
      <c r="M14" s="369"/>
      <c r="N14" s="365"/>
      <c r="O14" s="365"/>
      <c r="P14" s="28"/>
      <c r="Q14" s="28"/>
      <c r="R14" s="28"/>
      <c r="S14" s="28"/>
      <c r="T14" s="28"/>
      <c r="U14" s="28"/>
      <c r="V14" s="28"/>
      <c r="W14" s="28"/>
      <c r="X14" s="28"/>
    </row>
    <row r="15" spans="1:30" ht="18.75" customHeight="1">
      <c r="B15" s="362"/>
      <c r="C15" s="361"/>
      <c r="D15" s="366"/>
      <c r="E15" s="366"/>
      <c r="F15" s="366"/>
      <c r="G15" s="366"/>
      <c r="H15" s="366"/>
      <c r="I15" s="366"/>
      <c r="J15" s="366"/>
      <c r="K15" s="366"/>
      <c r="L15" s="368"/>
      <c r="M15" s="369"/>
      <c r="N15" s="365"/>
      <c r="O15" s="365"/>
      <c r="P15" s="28"/>
      <c r="Q15" s="28"/>
      <c r="R15" s="28"/>
      <c r="S15" s="28"/>
      <c r="T15" s="28"/>
      <c r="U15" s="28"/>
      <c r="V15" s="28"/>
      <c r="W15" s="28"/>
      <c r="X15" s="28"/>
    </row>
    <row r="16" spans="1:30" ht="18.75" customHeight="1">
      <c r="A16" s="34"/>
      <c r="B16" s="362"/>
      <c r="C16" s="361"/>
      <c r="D16" s="366"/>
      <c r="E16" s="366"/>
      <c r="F16" s="366"/>
      <c r="G16" s="366"/>
      <c r="H16" s="366"/>
      <c r="I16" s="366"/>
      <c r="J16" s="366"/>
      <c r="K16" s="366"/>
      <c r="L16" s="368"/>
      <c r="M16" s="369"/>
      <c r="N16" s="365"/>
      <c r="O16" s="365"/>
      <c r="P16" s="28"/>
      <c r="Q16" s="28"/>
      <c r="R16" s="28"/>
      <c r="S16" s="28"/>
      <c r="T16" s="28"/>
      <c r="U16" s="28"/>
      <c r="V16" s="28"/>
      <c r="W16" s="28"/>
      <c r="X16" s="28"/>
    </row>
    <row r="17" spans="1:24" ht="18.75" customHeight="1">
      <c r="A17" s="34"/>
      <c r="B17" s="362"/>
      <c r="C17" s="361"/>
      <c r="D17" s="366"/>
      <c r="E17" s="366"/>
      <c r="F17" s="366"/>
      <c r="G17" s="366"/>
      <c r="H17" s="366"/>
      <c r="I17" s="366"/>
      <c r="J17" s="366"/>
      <c r="K17" s="366"/>
      <c r="L17" s="368"/>
      <c r="M17" s="369"/>
      <c r="N17" s="365"/>
      <c r="O17" s="365"/>
      <c r="P17" s="28"/>
      <c r="Q17" s="28"/>
      <c r="R17" s="28"/>
      <c r="S17" s="28"/>
      <c r="T17" s="28"/>
      <c r="U17" s="28"/>
      <c r="V17" s="28"/>
      <c r="W17" s="28"/>
      <c r="X17" s="28"/>
    </row>
    <row r="18" spans="1:24" ht="18.75" customHeight="1">
      <c r="A18" s="34"/>
      <c r="B18" s="362"/>
      <c r="C18" s="361"/>
      <c r="D18" s="366"/>
      <c r="E18" s="366"/>
      <c r="F18" s="366"/>
      <c r="G18" s="366"/>
      <c r="H18" s="366"/>
      <c r="I18" s="366"/>
      <c r="J18" s="366"/>
      <c r="K18" s="366"/>
      <c r="L18" s="368"/>
      <c r="M18" s="369"/>
      <c r="N18" s="365"/>
      <c r="O18" s="365"/>
      <c r="P18" s="28"/>
      <c r="Q18" s="28"/>
      <c r="R18" s="28"/>
      <c r="S18" s="28"/>
      <c r="T18" s="28"/>
      <c r="U18" s="28"/>
      <c r="V18" s="28"/>
      <c r="W18" s="28"/>
      <c r="X18" s="28"/>
    </row>
    <row r="19" spans="1:24" ht="18.75" customHeight="1">
      <c r="A19" s="34"/>
      <c r="B19" s="362"/>
      <c r="C19" s="361"/>
      <c r="D19" s="366"/>
      <c r="E19" s="366"/>
      <c r="F19" s="366"/>
      <c r="G19" s="366"/>
      <c r="H19" s="366"/>
      <c r="I19" s="366"/>
      <c r="J19" s="366"/>
      <c r="K19" s="366"/>
      <c r="L19" s="368"/>
      <c r="M19" s="369"/>
      <c r="N19" s="365"/>
      <c r="O19" s="365"/>
      <c r="P19" s="28"/>
      <c r="Q19" s="28"/>
      <c r="R19" s="28"/>
      <c r="S19" s="28"/>
      <c r="T19" s="28"/>
      <c r="U19" s="28"/>
      <c r="V19" s="28"/>
      <c r="W19" s="28"/>
      <c r="X19" s="28"/>
    </row>
    <row r="20" spans="1:24" ht="18.75" customHeight="1">
      <c r="A20" s="34"/>
      <c r="B20" s="363"/>
      <c r="C20" s="364"/>
      <c r="D20" s="366"/>
      <c r="E20" s="366"/>
      <c r="F20" s="366"/>
      <c r="G20" s="366"/>
      <c r="H20" s="366"/>
      <c r="I20" s="366"/>
      <c r="J20" s="366"/>
      <c r="K20" s="366"/>
      <c r="L20" s="368"/>
      <c r="M20" s="369"/>
      <c r="N20" s="365"/>
      <c r="O20" s="365"/>
      <c r="P20" s="28"/>
      <c r="Q20" s="28"/>
      <c r="R20" s="28"/>
      <c r="S20" s="28"/>
      <c r="T20" s="28"/>
      <c r="U20" s="28"/>
      <c r="V20" s="28"/>
      <c r="W20" s="28"/>
      <c r="X20" s="28"/>
    </row>
    <row r="21" spans="1:24" ht="18.75" customHeight="1">
      <c r="A21" s="34"/>
      <c r="B21" s="358" t="s">
        <v>275</v>
      </c>
      <c r="C21" s="359"/>
      <c r="D21" s="367"/>
      <c r="E21" s="366"/>
      <c r="F21" s="365"/>
      <c r="G21" s="366"/>
      <c r="H21" s="367"/>
      <c r="I21" s="366"/>
      <c r="J21" s="367"/>
      <c r="K21" s="366"/>
      <c r="L21" s="368"/>
      <c r="M21" s="369"/>
      <c r="N21" s="365"/>
      <c r="O21" s="365"/>
      <c r="P21" s="28"/>
      <c r="Q21" s="28"/>
      <c r="R21" s="28"/>
      <c r="S21" s="28"/>
      <c r="T21" s="28"/>
      <c r="U21" s="28"/>
      <c r="V21" s="28"/>
      <c r="W21" s="28"/>
      <c r="X21" s="28"/>
    </row>
    <row r="22" spans="1:24" ht="18.75" customHeight="1">
      <c r="A22" s="34"/>
      <c r="B22" s="360"/>
      <c r="C22" s="361"/>
      <c r="D22" s="366"/>
      <c r="E22" s="366"/>
      <c r="F22" s="366"/>
      <c r="G22" s="366"/>
      <c r="H22" s="366"/>
      <c r="I22" s="366"/>
      <c r="J22" s="366"/>
      <c r="K22" s="366"/>
      <c r="L22" s="368"/>
      <c r="M22" s="369"/>
      <c r="N22" s="365"/>
      <c r="O22" s="365"/>
      <c r="P22" s="28"/>
      <c r="Q22" s="28"/>
      <c r="R22" s="28"/>
      <c r="S22" s="28"/>
      <c r="T22" s="28"/>
      <c r="U22" s="28"/>
      <c r="V22" s="28"/>
      <c r="W22" s="28"/>
      <c r="X22" s="28"/>
    </row>
    <row r="23" spans="1:24" ht="18.75" customHeight="1">
      <c r="A23" s="34"/>
      <c r="B23" s="362"/>
      <c r="C23" s="361"/>
      <c r="D23" s="366"/>
      <c r="E23" s="366"/>
      <c r="F23" s="366"/>
      <c r="G23" s="366"/>
      <c r="H23" s="366"/>
      <c r="I23" s="366"/>
      <c r="J23" s="366"/>
      <c r="K23" s="366"/>
      <c r="L23" s="368"/>
      <c r="M23" s="369"/>
      <c r="N23" s="365"/>
      <c r="O23" s="365"/>
      <c r="P23" s="28"/>
      <c r="Q23" s="28"/>
      <c r="R23" s="28"/>
      <c r="S23" s="28"/>
      <c r="T23" s="28"/>
      <c r="U23" s="28"/>
      <c r="V23" s="28"/>
      <c r="W23" s="28"/>
      <c r="X23" s="28"/>
    </row>
    <row r="24" spans="1:24" ht="18.75" customHeight="1">
      <c r="A24" s="13"/>
      <c r="B24" s="362"/>
      <c r="C24" s="361"/>
      <c r="D24" s="366"/>
      <c r="E24" s="366"/>
      <c r="F24" s="366"/>
      <c r="G24" s="366"/>
      <c r="H24" s="366"/>
      <c r="I24" s="366"/>
      <c r="J24" s="366"/>
      <c r="K24" s="366"/>
      <c r="L24" s="368"/>
      <c r="M24" s="369"/>
      <c r="N24" s="365"/>
      <c r="O24" s="365"/>
      <c r="P24" s="28"/>
      <c r="Q24" s="28"/>
      <c r="R24" s="28"/>
      <c r="S24" s="28"/>
      <c r="T24" s="28"/>
      <c r="U24" s="28"/>
      <c r="V24" s="28"/>
      <c r="W24" s="28"/>
      <c r="X24" s="28"/>
    </row>
    <row r="25" spans="1:24" ht="18.75" customHeight="1">
      <c r="A25" s="13"/>
      <c r="B25" s="362"/>
      <c r="C25" s="361"/>
      <c r="D25" s="366"/>
      <c r="E25" s="366"/>
      <c r="F25" s="366"/>
      <c r="G25" s="366"/>
      <c r="H25" s="366"/>
      <c r="I25" s="366"/>
      <c r="J25" s="366"/>
      <c r="K25" s="366"/>
      <c r="L25" s="368"/>
      <c r="M25" s="369"/>
      <c r="N25" s="365"/>
      <c r="O25" s="365"/>
      <c r="P25" s="28"/>
      <c r="Q25" s="28"/>
      <c r="R25" s="28"/>
      <c r="S25" s="28"/>
      <c r="T25" s="28"/>
      <c r="U25" s="28"/>
      <c r="V25" s="28"/>
      <c r="W25" s="28"/>
      <c r="X25" s="28"/>
    </row>
    <row r="26" spans="1:24" ht="18.75" customHeight="1">
      <c r="A26" s="34"/>
      <c r="B26" s="362"/>
      <c r="C26" s="361"/>
      <c r="D26" s="366"/>
      <c r="E26" s="366"/>
      <c r="F26" s="366"/>
      <c r="G26" s="366"/>
      <c r="H26" s="366"/>
      <c r="I26" s="366"/>
      <c r="J26" s="366"/>
      <c r="K26" s="366"/>
      <c r="L26" s="368"/>
      <c r="M26" s="369"/>
      <c r="N26" s="365"/>
      <c r="O26" s="365"/>
      <c r="P26" s="28"/>
      <c r="Q26" s="28"/>
      <c r="R26" s="28"/>
      <c r="S26" s="28"/>
      <c r="T26" s="28"/>
      <c r="U26" s="28"/>
      <c r="V26" s="28"/>
      <c r="W26" s="28"/>
      <c r="X26" s="28"/>
    </row>
    <row r="27" spans="1:24" ht="18.75" customHeight="1">
      <c r="A27" s="34"/>
      <c r="B27" s="362"/>
      <c r="C27" s="361"/>
      <c r="D27" s="366"/>
      <c r="E27" s="366"/>
      <c r="F27" s="366"/>
      <c r="G27" s="366"/>
      <c r="H27" s="366"/>
      <c r="I27" s="366"/>
      <c r="J27" s="366"/>
      <c r="K27" s="366"/>
      <c r="L27" s="368"/>
      <c r="M27" s="369"/>
      <c r="N27" s="365"/>
      <c r="O27" s="365"/>
      <c r="P27" s="28"/>
      <c r="Q27" s="28"/>
      <c r="R27" s="28"/>
      <c r="S27" s="28"/>
      <c r="T27" s="28"/>
      <c r="U27" s="28"/>
      <c r="V27" s="28"/>
      <c r="W27" s="28"/>
      <c r="X27" s="28"/>
    </row>
    <row r="28" spans="1:24" ht="27" customHeight="1">
      <c r="A28" s="34"/>
      <c r="B28" s="362"/>
      <c r="C28" s="361"/>
      <c r="D28" s="366"/>
      <c r="E28" s="366"/>
      <c r="F28" s="366"/>
      <c r="G28" s="366"/>
      <c r="H28" s="366"/>
      <c r="I28" s="366"/>
      <c r="J28" s="366"/>
      <c r="K28" s="366"/>
      <c r="L28" s="368"/>
      <c r="M28" s="369"/>
      <c r="N28" s="365"/>
      <c r="O28" s="365"/>
      <c r="P28" s="28"/>
      <c r="Q28" s="28"/>
      <c r="R28" s="28"/>
      <c r="S28" s="28"/>
      <c r="T28" s="28"/>
      <c r="U28" s="28"/>
      <c r="V28" s="28"/>
      <c r="W28" s="28"/>
      <c r="X28" s="28"/>
    </row>
    <row r="29" spans="1:24" ht="18.75" customHeight="1">
      <c r="A29" s="34"/>
      <c r="B29" s="362"/>
      <c r="C29" s="361"/>
      <c r="D29" s="366"/>
      <c r="E29" s="366"/>
      <c r="F29" s="366"/>
      <c r="G29" s="366"/>
      <c r="H29" s="366"/>
      <c r="I29" s="366"/>
      <c r="J29" s="366"/>
      <c r="K29" s="366"/>
      <c r="L29" s="368"/>
      <c r="M29" s="369"/>
      <c r="N29" s="365"/>
      <c r="O29" s="365"/>
      <c r="P29" s="28"/>
      <c r="Q29" s="28"/>
      <c r="R29" s="28"/>
      <c r="S29" s="28"/>
      <c r="T29" s="28"/>
      <c r="U29" s="28"/>
      <c r="V29" s="28"/>
      <c r="W29" s="28"/>
      <c r="X29" s="28"/>
    </row>
    <row r="30" spans="1:24" ht="18.75" customHeight="1">
      <c r="A30" s="34"/>
      <c r="B30" s="363"/>
      <c r="C30" s="364"/>
      <c r="D30" s="366"/>
      <c r="E30" s="366"/>
      <c r="F30" s="366"/>
      <c r="G30" s="366"/>
      <c r="H30" s="366"/>
      <c r="I30" s="366"/>
      <c r="J30" s="366"/>
      <c r="K30" s="366"/>
      <c r="L30" s="368"/>
      <c r="M30" s="369"/>
      <c r="N30" s="365"/>
      <c r="O30" s="365"/>
      <c r="P30" s="28"/>
      <c r="Q30" s="28"/>
      <c r="R30" s="28"/>
      <c r="S30" s="28"/>
      <c r="T30" s="28"/>
      <c r="U30" s="28"/>
      <c r="V30" s="28"/>
      <c r="W30" s="28"/>
      <c r="X30" s="28"/>
    </row>
    <row r="31" spans="1:24" ht="18.75" customHeight="1">
      <c r="A31" s="34"/>
      <c r="B31" s="358" t="s">
        <v>276</v>
      </c>
      <c r="C31" s="359"/>
      <c r="D31" s="367"/>
      <c r="E31" s="366"/>
      <c r="F31" s="365"/>
      <c r="G31" s="366"/>
      <c r="H31" s="367"/>
      <c r="I31" s="366"/>
      <c r="J31" s="367"/>
      <c r="K31" s="366"/>
      <c r="L31" s="368"/>
      <c r="M31" s="369"/>
      <c r="N31" s="365"/>
      <c r="O31" s="365"/>
      <c r="P31" s="28"/>
      <c r="Q31" s="28"/>
      <c r="R31" s="28"/>
      <c r="S31" s="28"/>
      <c r="T31" s="28"/>
      <c r="U31" s="28"/>
      <c r="V31" s="28"/>
      <c r="W31" s="28"/>
      <c r="X31" s="28"/>
    </row>
    <row r="32" spans="1:24" ht="18.75" customHeight="1">
      <c r="A32" s="34"/>
      <c r="B32" s="360"/>
      <c r="C32" s="361"/>
      <c r="D32" s="366"/>
      <c r="E32" s="366"/>
      <c r="F32" s="366"/>
      <c r="G32" s="366"/>
      <c r="H32" s="366"/>
      <c r="I32" s="366"/>
      <c r="J32" s="366"/>
      <c r="K32" s="366"/>
      <c r="L32" s="368"/>
      <c r="M32" s="369"/>
      <c r="N32" s="365"/>
      <c r="O32" s="365"/>
      <c r="P32" s="28"/>
      <c r="Q32" s="28"/>
      <c r="R32" s="28"/>
      <c r="S32" s="28"/>
      <c r="T32" s="28"/>
      <c r="U32" s="28"/>
      <c r="V32" s="28"/>
      <c r="W32" s="28"/>
      <c r="X32" s="28"/>
    </row>
    <row r="33" spans="1:29" ht="18.75" customHeight="1">
      <c r="A33" s="34"/>
      <c r="B33" s="362"/>
      <c r="C33" s="361"/>
      <c r="D33" s="366"/>
      <c r="E33" s="366"/>
      <c r="F33" s="366"/>
      <c r="G33" s="366"/>
      <c r="H33" s="366"/>
      <c r="I33" s="366"/>
      <c r="J33" s="366"/>
      <c r="K33" s="366"/>
      <c r="L33" s="368"/>
      <c r="M33" s="369"/>
      <c r="N33" s="365"/>
      <c r="O33" s="365"/>
      <c r="P33" s="28"/>
      <c r="Q33" s="28"/>
      <c r="R33" s="28"/>
      <c r="S33" s="28"/>
      <c r="T33" s="28"/>
      <c r="U33" s="28"/>
      <c r="V33" s="28"/>
      <c r="W33" s="28"/>
      <c r="X33" s="28"/>
    </row>
    <row r="34" spans="1:29" ht="18.75" customHeight="1">
      <c r="A34" s="64"/>
      <c r="B34" s="362"/>
      <c r="C34" s="361"/>
      <c r="D34" s="366"/>
      <c r="E34" s="366"/>
      <c r="F34" s="366"/>
      <c r="G34" s="366"/>
      <c r="H34" s="366"/>
      <c r="I34" s="366"/>
      <c r="J34" s="366"/>
      <c r="K34" s="366"/>
      <c r="L34" s="368"/>
      <c r="M34" s="369"/>
      <c r="N34" s="365"/>
      <c r="O34" s="365"/>
      <c r="P34" s="28"/>
      <c r="Q34" s="28"/>
      <c r="R34" s="28"/>
      <c r="S34" s="28"/>
      <c r="T34" s="28"/>
      <c r="U34" s="28"/>
      <c r="V34" s="28"/>
      <c r="W34" s="28"/>
      <c r="X34" s="28"/>
    </row>
    <row r="35" spans="1:29" ht="18.75" customHeight="1">
      <c r="A35" s="13"/>
      <c r="B35" s="362"/>
      <c r="C35" s="361"/>
      <c r="D35" s="366"/>
      <c r="E35" s="366"/>
      <c r="F35" s="366"/>
      <c r="G35" s="366"/>
      <c r="H35" s="366"/>
      <c r="I35" s="366"/>
      <c r="J35" s="366"/>
      <c r="K35" s="366"/>
      <c r="L35" s="368"/>
      <c r="M35" s="369"/>
      <c r="N35" s="365"/>
      <c r="O35" s="365"/>
      <c r="P35" s="28"/>
      <c r="Q35" s="28"/>
      <c r="R35" s="28"/>
      <c r="S35" s="28"/>
      <c r="T35" s="28"/>
      <c r="U35" s="28"/>
      <c r="V35" s="28"/>
      <c r="W35" s="28"/>
      <c r="X35" s="28"/>
    </row>
    <row r="36" spans="1:29" ht="18.75" customHeight="1">
      <c r="A36" s="13"/>
      <c r="B36" s="362"/>
      <c r="C36" s="361"/>
      <c r="D36" s="366"/>
      <c r="E36" s="366"/>
      <c r="F36" s="366"/>
      <c r="G36" s="366"/>
      <c r="H36" s="366"/>
      <c r="I36" s="366"/>
      <c r="J36" s="366"/>
      <c r="K36" s="366"/>
      <c r="L36" s="368"/>
      <c r="M36" s="369"/>
      <c r="N36" s="365"/>
      <c r="O36" s="365"/>
      <c r="P36" s="28"/>
      <c r="Q36" s="28"/>
      <c r="R36" s="28"/>
      <c r="S36" s="28"/>
      <c r="T36" s="28"/>
      <c r="U36" s="28"/>
      <c r="V36" s="28"/>
      <c r="W36" s="28"/>
      <c r="X36" s="28"/>
    </row>
    <row r="37" spans="1:29" ht="18.75" customHeight="1">
      <c r="A37" s="34"/>
      <c r="B37" s="362"/>
      <c r="C37" s="361"/>
      <c r="D37" s="366"/>
      <c r="E37" s="366"/>
      <c r="F37" s="366"/>
      <c r="G37" s="366"/>
      <c r="H37" s="366"/>
      <c r="I37" s="366"/>
      <c r="J37" s="366"/>
      <c r="K37" s="366"/>
      <c r="L37" s="368"/>
      <c r="M37" s="369"/>
      <c r="N37" s="365"/>
      <c r="O37" s="365"/>
      <c r="P37" s="28"/>
      <c r="Q37" s="28"/>
      <c r="R37" s="28"/>
      <c r="S37" s="28"/>
      <c r="T37" s="28"/>
      <c r="U37" s="28"/>
      <c r="V37" s="28"/>
      <c r="W37" s="28"/>
      <c r="X37" s="28"/>
    </row>
    <row r="38" spans="1:29" ht="18.75" customHeight="1">
      <c r="A38" s="34"/>
      <c r="B38" s="362"/>
      <c r="C38" s="361"/>
      <c r="D38" s="366"/>
      <c r="E38" s="366"/>
      <c r="F38" s="366"/>
      <c r="G38" s="366"/>
      <c r="H38" s="366"/>
      <c r="I38" s="366"/>
      <c r="J38" s="366"/>
      <c r="K38" s="366"/>
      <c r="L38" s="368"/>
      <c r="M38" s="369"/>
      <c r="N38" s="365"/>
      <c r="O38" s="365"/>
      <c r="P38" s="28"/>
      <c r="Q38" s="28"/>
      <c r="R38" s="28"/>
      <c r="S38" s="28"/>
      <c r="T38" s="28"/>
      <c r="U38" s="28"/>
      <c r="V38" s="28"/>
      <c r="W38" s="28"/>
      <c r="X38" s="28"/>
    </row>
    <row r="39" spans="1:29" ht="18.75" customHeight="1">
      <c r="A39" s="34"/>
      <c r="B39" s="362"/>
      <c r="C39" s="361"/>
      <c r="D39" s="366"/>
      <c r="E39" s="366"/>
      <c r="F39" s="366"/>
      <c r="G39" s="366"/>
      <c r="H39" s="366"/>
      <c r="I39" s="366"/>
      <c r="J39" s="366"/>
      <c r="K39" s="366"/>
      <c r="L39" s="368"/>
      <c r="M39" s="369"/>
      <c r="N39" s="365"/>
      <c r="O39" s="365"/>
      <c r="P39" s="28"/>
      <c r="Q39" s="28"/>
      <c r="R39" s="28"/>
      <c r="S39" s="28"/>
      <c r="T39" s="28"/>
      <c r="U39" s="28"/>
      <c r="V39" s="28"/>
      <c r="W39" s="28"/>
      <c r="X39" s="28"/>
    </row>
    <row r="40" spans="1:29" ht="25.5" customHeight="1">
      <c r="A40" s="34"/>
      <c r="B40" s="363"/>
      <c r="C40" s="364"/>
      <c r="D40" s="366"/>
      <c r="E40" s="366"/>
      <c r="F40" s="366"/>
      <c r="G40" s="366"/>
      <c r="H40" s="366"/>
      <c r="I40" s="366"/>
      <c r="J40" s="366"/>
      <c r="K40" s="366"/>
      <c r="L40" s="368"/>
      <c r="M40" s="369"/>
      <c r="N40" s="365"/>
      <c r="O40" s="365"/>
      <c r="P40" s="28"/>
      <c r="Q40" s="28"/>
      <c r="R40" s="28"/>
      <c r="S40" s="28"/>
      <c r="T40" s="28"/>
      <c r="U40" s="28"/>
      <c r="V40" s="28"/>
      <c r="W40" s="28"/>
      <c r="X40" s="28"/>
    </row>
    <row r="41" spans="1:29" ht="25.5" customHeight="1">
      <c r="A41" s="34"/>
      <c r="C41" s="65"/>
      <c r="D41" s="66"/>
      <c r="E41" s="66"/>
      <c r="F41" s="37"/>
      <c r="G41" s="37"/>
      <c r="H41" s="37"/>
      <c r="I41" s="37"/>
      <c r="J41" s="37"/>
      <c r="K41" s="37"/>
      <c r="L41" s="67"/>
      <c r="M41" s="67"/>
      <c r="N41" s="67"/>
    </row>
    <row r="42" spans="1:29" ht="18.75" customHeight="1">
      <c r="A42" s="34"/>
      <c r="B42" s="438" t="s">
        <v>131</v>
      </c>
      <c r="C42" s="438"/>
      <c r="D42" s="438"/>
      <c r="E42" s="438"/>
      <c r="F42" s="438"/>
      <c r="G42" s="438"/>
      <c r="H42" s="68"/>
      <c r="I42" s="68"/>
      <c r="J42" s="5"/>
      <c r="K42" s="5"/>
      <c r="L42" s="5"/>
      <c r="M42" s="5"/>
      <c r="N42" s="6"/>
    </row>
    <row r="43" spans="1:29" ht="18.75" customHeight="1">
      <c r="A43" s="34"/>
      <c r="B43" s="439"/>
      <c r="C43" s="439"/>
      <c r="D43" s="439"/>
      <c r="E43" s="439"/>
      <c r="F43" s="439"/>
      <c r="G43" s="439"/>
      <c r="H43" s="68" t="s">
        <v>213</v>
      </c>
      <c r="I43" s="68"/>
      <c r="J43" s="5"/>
      <c r="K43" s="5"/>
      <c r="L43" s="5"/>
      <c r="M43" s="5"/>
      <c r="N43" s="7"/>
      <c r="AC43" s="69"/>
    </row>
    <row r="44" spans="1:29" ht="18.75" customHeight="1">
      <c r="A44" s="13"/>
      <c r="B44" s="443"/>
      <c r="C44" s="444"/>
      <c r="D44" s="444"/>
      <c r="E44" s="444"/>
      <c r="F44" s="444"/>
      <c r="G44" s="445"/>
      <c r="H44" s="370"/>
      <c r="I44" s="371"/>
      <c r="J44" s="371"/>
      <c r="K44" s="371"/>
      <c r="L44" s="371"/>
      <c r="M44" s="371"/>
      <c r="N44" s="371"/>
      <c r="O44" s="372"/>
    </row>
    <row r="45" spans="1:29" ht="18.75" customHeight="1">
      <c r="A45" s="13"/>
      <c r="B45" s="386"/>
      <c r="C45" s="446"/>
      <c r="D45" s="446"/>
      <c r="E45" s="446"/>
      <c r="F45" s="446"/>
      <c r="G45" s="447"/>
      <c r="H45" s="373"/>
      <c r="I45" s="374"/>
      <c r="J45" s="374"/>
      <c r="K45" s="374"/>
      <c r="L45" s="374"/>
      <c r="M45" s="374"/>
      <c r="N45" s="374"/>
      <c r="O45" s="375"/>
    </row>
    <row r="46" spans="1:29" ht="18.75" customHeight="1">
      <c r="A46" s="64"/>
      <c r="C46" s="46"/>
      <c r="D46" s="46"/>
      <c r="E46" s="46"/>
      <c r="F46" s="37"/>
      <c r="G46" s="37"/>
      <c r="H46" s="5"/>
      <c r="I46" s="5"/>
      <c r="J46" s="5"/>
      <c r="K46" s="5"/>
      <c r="L46" s="5"/>
      <c r="M46" s="5"/>
      <c r="N46" s="7"/>
    </row>
    <row r="47" spans="1:29" ht="18.75" customHeight="1">
      <c r="A47" s="34"/>
      <c r="B47" s="180"/>
      <c r="C47" s="180"/>
      <c r="D47" s="180"/>
      <c r="E47" s="180"/>
      <c r="F47" s="180"/>
      <c r="G47" s="28"/>
      <c r="H47" s="46"/>
      <c r="I47" s="46"/>
      <c r="J47" s="28"/>
      <c r="K47" s="28"/>
      <c r="L47" s="28"/>
      <c r="M47" s="28"/>
      <c r="N47" s="28"/>
    </row>
    <row r="48" spans="1:29" ht="18.75" customHeight="1">
      <c r="B48" s="427" t="s">
        <v>182</v>
      </c>
      <c r="C48" s="440"/>
      <c r="D48" s="448" t="s">
        <v>193</v>
      </c>
      <c r="E48" s="376"/>
      <c r="F48" s="376" t="s">
        <v>194</v>
      </c>
      <c r="G48" s="376"/>
      <c r="H48" s="376" t="s">
        <v>195</v>
      </c>
      <c r="I48" s="376"/>
      <c r="J48" s="376" t="s">
        <v>196</v>
      </c>
      <c r="K48" s="376"/>
      <c r="L48" s="376" t="s">
        <v>197</v>
      </c>
      <c r="M48" s="376"/>
      <c r="N48" s="376" t="s">
        <v>198</v>
      </c>
      <c r="O48" s="376"/>
    </row>
    <row r="49" spans="2:28" ht="18.75" customHeight="1">
      <c r="B49" s="441" t="s">
        <v>183</v>
      </c>
      <c r="C49" s="442"/>
      <c r="D49" s="407" t="str">
        <f>+支援計画①!J81&amp;"/5項目"</f>
        <v>0/5項目</v>
      </c>
      <c r="E49" s="390"/>
      <c r="F49" s="390" t="str">
        <f>+支援計画①!J82&amp;"/2項目"</f>
        <v>0/2項目</v>
      </c>
      <c r="G49" s="390"/>
      <c r="H49" s="390" t="str">
        <f>+支援計画①!J83&amp;"/3項目"</f>
        <v>0/3項目</v>
      </c>
      <c r="I49" s="390"/>
      <c r="J49" s="390" t="str">
        <f>+支援計画①!J88&amp;"/2項目"</f>
        <v>0/2項目</v>
      </c>
      <c r="K49" s="390"/>
      <c r="L49" s="390" t="str">
        <f>+支援計画①!J89&amp;"/3項目"</f>
        <v>0/3項目</v>
      </c>
      <c r="M49" s="390"/>
      <c r="N49" s="390" t="str">
        <f>+支援計画①!J90&amp;"/5項目"</f>
        <v>0/5項目</v>
      </c>
      <c r="O49" s="390"/>
    </row>
    <row r="50" spans="2:28" ht="18.75" customHeight="1">
      <c r="B50" s="441"/>
      <c r="C50" s="442"/>
      <c r="D50" s="405" t="s">
        <v>205</v>
      </c>
      <c r="E50" s="406"/>
      <c r="F50" s="389" t="s">
        <v>205</v>
      </c>
      <c r="G50" s="389"/>
      <c r="H50" s="391" t="s">
        <v>147</v>
      </c>
      <c r="I50" s="391"/>
      <c r="J50" s="393" t="str">
        <f>IF(支援計画③!E84=2,"◎",IF(支援計画③!E84=1,"○",""))</f>
        <v/>
      </c>
      <c r="K50" s="393"/>
      <c r="L50" s="392" t="str">
        <f>IF(支援計画③!E85=1,"○","")</f>
        <v/>
      </c>
      <c r="M50" s="392"/>
      <c r="N50" s="392" t="str">
        <f>IF(支援計画③!E86=1,"○","")</f>
        <v/>
      </c>
      <c r="O50" s="392"/>
    </row>
    <row r="51" spans="2:28" s="8" customFormat="1" ht="29.25" customHeight="1">
      <c r="B51" s="10"/>
      <c r="C51" s="9"/>
      <c r="D51" s="9"/>
      <c r="E51" s="9"/>
      <c r="F51" s="9"/>
      <c r="G51" s="9"/>
      <c r="H51" s="9"/>
      <c r="I51" s="9"/>
      <c r="J51" s="9"/>
      <c r="K51" s="9"/>
      <c r="L51" s="9"/>
      <c r="M51" s="9"/>
      <c r="N51" s="9"/>
    </row>
    <row r="52" spans="2:28" ht="19.5" customHeight="1">
      <c r="B52" s="401" t="s">
        <v>156</v>
      </c>
      <c r="C52" s="402"/>
      <c r="D52" s="383" t="s">
        <v>168</v>
      </c>
      <c r="E52" s="384"/>
      <c r="F52" s="384"/>
      <c r="G52" s="384"/>
      <c r="H52" s="384"/>
      <c r="I52" s="384"/>
      <c r="J52" s="384"/>
      <c r="K52" s="385"/>
      <c r="L52" s="408" t="s">
        <v>157</v>
      </c>
      <c r="M52" s="409"/>
      <c r="N52" s="409"/>
      <c r="O52" s="410"/>
    </row>
    <row r="53" spans="2:28" ht="32.25" customHeight="1">
      <c r="B53" s="403"/>
      <c r="C53" s="404"/>
      <c r="D53" s="386"/>
      <c r="E53" s="387"/>
      <c r="F53" s="387"/>
      <c r="G53" s="387"/>
      <c r="H53" s="387"/>
      <c r="I53" s="387"/>
      <c r="J53" s="387"/>
      <c r="K53" s="388"/>
      <c r="L53" s="411"/>
      <c r="M53" s="412"/>
      <c r="N53" s="412"/>
      <c r="O53" s="413"/>
    </row>
    <row r="54" spans="2:28" ht="19.5" customHeight="1">
      <c r="B54" s="174" t="s">
        <v>404</v>
      </c>
      <c r="F54" s="180"/>
      <c r="G54" s="180"/>
      <c r="H54" s="180"/>
      <c r="I54" s="180"/>
      <c r="J54" s="181"/>
      <c r="K54" s="181"/>
      <c r="L54" s="181"/>
      <c r="M54" s="181"/>
      <c r="N54" s="181"/>
    </row>
    <row r="55" spans="2:28" ht="16.5" customHeight="1">
      <c r="B55" s="377" t="s">
        <v>407</v>
      </c>
      <c r="C55" s="378"/>
      <c r="D55" s="378"/>
      <c r="E55" s="378"/>
      <c r="F55" s="378"/>
      <c r="G55" s="378"/>
      <c r="H55" s="378"/>
      <c r="I55" s="378"/>
      <c r="J55" s="378"/>
      <c r="K55" s="378"/>
      <c r="L55" s="378"/>
      <c r="M55" s="378"/>
      <c r="N55" s="378"/>
      <c r="O55" s="379"/>
    </row>
    <row r="56" spans="2:28" ht="73.5" customHeight="1">
      <c r="B56" s="380"/>
      <c r="C56" s="381"/>
      <c r="D56" s="381"/>
      <c r="E56" s="381"/>
      <c r="F56" s="381"/>
      <c r="G56" s="381"/>
      <c r="H56" s="381"/>
      <c r="I56" s="381"/>
      <c r="J56" s="381"/>
      <c r="K56" s="381"/>
      <c r="L56" s="381"/>
      <c r="M56" s="381"/>
      <c r="N56" s="381"/>
      <c r="O56" s="382"/>
    </row>
    <row r="61" spans="2:28" ht="12" hidden="1">
      <c r="Q61" s="28"/>
      <c r="R61" s="28"/>
      <c r="S61" s="28"/>
      <c r="T61" s="28"/>
      <c r="U61" s="28"/>
      <c r="V61" s="28"/>
      <c r="W61" s="28"/>
      <c r="X61" s="28"/>
      <c r="Y61" s="28"/>
      <c r="Z61" s="28"/>
      <c r="AA61" s="28"/>
      <c r="AB61" s="28"/>
    </row>
    <row r="62" spans="2:28" ht="12" hidden="1">
      <c r="Q62" s="28"/>
      <c r="R62" s="28"/>
      <c r="S62" s="28"/>
      <c r="T62" s="28"/>
      <c r="U62" s="28"/>
      <c r="V62" s="28"/>
      <c r="W62" s="28"/>
      <c r="X62" s="28"/>
      <c r="Y62" s="28"/>
      <c r="Z62" s="28"/>
      <c r="AA62" s="28"/>
      <c r="AB62" s="28"/>
    </row>
    <row r="63" spans="2:28" ht="12" hidden="1">
      <c r="Q63" s="28"/>
      <c r="R63" s="28"/>
      <c r="S63" s="28"/>
      <c r="T63" s="28"/>
      <c r="U63" s="28"/>
      <c r="V63" s="28"/>
      <c r="W63" s="28"/>
      <c r="X63" s="28"/>
      <c r="Y63" s="28"/>
      <c r="Z63" s="28"/>
      <c r="AA63" s="28"/>
      <c r="AB63" s="28"/>
    </row>
    <row r="64" spans="2:28" ht="12" hidden="1">
      <c r="Q64" s="28"/>
      <c r="R64" s="28"/>
      <c r="S64" s="28"/>
      <c r="T64" s="28"/>
      <c r="U64" s="28"/>
      <c r="V64" s="28"/>
      <c r="W64" s="28"/>
      <c r="X64" s="28"/>
      <c r="Y64" s="28"/>
      <c r="Z64" s="28"/>
      <c r="AA64" s="28"/>
      <c r="AB64" s="28"/>
    </row>
    <row r="65" spans="3:28" ht="12" hidden="1">
      <c r="C65" s="90" t="b">
        <v>0</v>
      </c>
      <c r="D65" s="13">
        <f>IF(C65=TRUE,2,0)</f>
        <v>0</v>
      </c>
      <c r="E65" s="85">
        <f>IF(支援計画①!J69&gt;=1,1,0)</f>
        <v>0</v>
      </c>
      <c r="Q65" s="28"/>
      <c r="R65" s="28"/>
      <c r="S65" s="28"/>
      <c r="T65" s="28"/>
      <c r="U65" s="28"/>
      <c r="V65" s="28"/>
      <c r="W65" s="28"/>
      <c r="X65" s="28"/>
      <c r="Y65" s="28"/>
      <c r="Z65" s="28"/>
      <c r="AA65" s="28"/>
      <c r="AB65" s="28"/>
    </row>
    <row r="66" spans="3:28" ht="12" hidden="1">
      <c r="C66" s="90" t="b">
        <v>0</v>
      </c>
      <c r="D66" s="13">
        <f>IF(C66=TRUE,2,0)</f>
        <v>0</v>
      </c>
      <c r="E66" s="85">
        <f>IF(支援計画①!J70&gt;=1,1,0)</f>
        <v>0</v>
      </c>
      <c r="Q66" s="28"/>
      <c r="R66" s="28"/>
      <c r="S66" s="28"/>
      <c r="T66" s="28"/>
      <c r="U66" s="28"/>
      <c r="V66" s="28"/>
      <c r="W66" s="28"/>
      <c r="X66" s="28"/>
      <c r="Y66" s="28"/>
      <c r="Z66" s="28"/>
      <c r="AA66" s="28"/>
      <c r="AB66" s="28"/>
    </row>
    <row r="67" spans="3:28" ht="12" hidden="1">
      <c r="C67" s="90" t="b">
        <v>0</v>
      </c>
      <c r="D67" s="13">
        <f>IF(C67=TRUE,3,0)</f>
        <v>0</v>
      </c>
      <c r="E67" s="85">
        <f>IF(支援計画①!J71&gt;=1,1,0)</f>
        <v>0</v>
      </c>
      <c r="Q67" s="28"/>
      <c r="R67" s="28"/>
      <c r="S67" s="28"/>
      <c r="T67" s="28"/>
      <c r="U67" s="28"/>
      <c r="V67" s="28"/>
      <c r="W67" s="28"/>
      <c r="X67" s="28"/>
      <c r="Y67" s="28"/>
      <c r="Z67" s="28"/>
      <c r="AA67" s="28"/>
      <c r="AB67" s="28"/>
    </row>
    <row r="68" spans="3:28" ht="12" hidden="1">
      <c r="D68" s="13">
        <f>SUM(D65:D67)</f>
        <v>0</v>
      </c>
      <c r="E68" s="85"/>
      <c r="Q68" s="28"/>
      <c r="R68" s="28"/>
      <c r="S68" s="28"/>
      <c r="T68" s="28"/>
      <c r="U68" s="28"/>
      <c r="V68" s="28"/>
      <c r="W68" s="28"/>
      <c r="X68" s="28"/>
      <c r="Y68" s="28"/>
      <c r="Z68" s="28"/>
      <c r="AA68" s="28"/>
      <c r="AB68" s="28"/>
    </row>
    <row r="69" spans="3:28" ht="12" hidden="1">
      <c r="C69" s="93"/>
      <c r="D69" s="93"/>
      <c r="E69" s="85"/>
      <c r="F69" s="93"/>
      <c r="G69" s="93"/>
      <c r="H69" s="93"/>
      <c r="I69" s="93"/>
      <c r="J69" s="93"/>
      <c r="K69" s="93"/>
      <c r="L69" s="93"/>
      <c r="M69" s="93"/>
      <c r="N69" s="93"/>
      <c r="Q69" s="28"/>
      <c r="R69" s="28"/>
      <c r="S69" s="28"/>
      <c r="T69" s="28"/>
      <c r="U69" s="28"/>
      <c r="V69" s="28"/>
      <c r="W69" s="28"/>
      <c r="X69" s="28"/>
      <c r="Y69" s="28"/>
      <c r="Z69" s="28"/>
      <c r="AA69" s="28"/>
      <c r="AB69" s="28"/>
    </row>
    <row r="70" spans="3:28" ht="12" hidden="1">
      <c r="C70" s="11"/>
      <c r="D70" s="12"/>
      <c r="E70" s="85">
        <f>IF(支援計画①!J74&gt;=1,1,0)</f>
        <v>0</v>
      </c>
      <c r="Q70" s="28"/>
      <c r="R70" s="28"/>
      <c r="S70" s="28"/>
      <c r="T70" s="28"/>
      <c r="U70" s="28"/>
      <c r="V70" s="28"/>
      <c r="W70" s="28"/>
      <c r="X70" s="28"/>
      <c r="Y70" s="28"/>
      <c r="Z70" s="28"/>
      <c r="AA70" s="28"/>
      <c r="AB70" s="28"/>
    </row>
    <row r="71" spans="3:28" ht="12" hidden="1">
      <c r="C71" s="93"/>
      <c r="D71" s="95"/>
      <c r="E71" s="85">
        <f>IF(支援計画①!J75&gt;=1,1,0)</f>
        <v>0</v>
      </c>
      <c r="Q71" s="28"/>
      <c r="R71" s="28"/>
      <c r="S71" s="28"/>
      <c r="T71" s="28"/>
      <c r="U71" s="28"/>
      <c r="V71" s="28"/>
      <c r="W71" s="28"/>
      <c r="X71" s="28"/>
      <c r="Y71" s="28"/>
      <c r="Z71" s="28"/>
      <c r="AA71" s="28"/>
      <c r="AB71" s="28"/>
    </row>
    <row r="72" spans="3:28" ht="12" hidden="1">
      <c r="C72" s="93"/>
      <c r="E72" s="85">
        <f>IF(支援計画①!J76&gt;=1,1,0)</f>
        <v>0</v>
      </c>
      <c r="Q72" s="28"/>
      <c r="R72" s="28"/>
      <c r="S72" s="28"/>
      <c r="T72" s="28"/>
      <c r="U72" s="28"/>
      <c r="V72" s="28"/>
      <c r="W72" s="28"/>
      <c r="X72" s="28"/>
      <c r="Y72" s="28"/>
      <c r="Z72" s="28"/>
      <c r="AA72" s="28"/>
      <c r="AB72" s="28"/>
    </row>
    <row r="73" spans="3:28" ht="12" hidden="1">
      <c r="E73" s="28"/>
      <c r="Q73" s="28"/>
      <c r="R73" s="28"/>
      <c r="S73" s="28"/>
      <c r="T73" s="28"/>
      <c r="U73" s="28"/>
      <c r="V73" s="28"/>
      <c r="W73" s="28"/>
      <c r="X73" s="28"/>
      <c r="Y73" s="28"/>
      <c r="Z73" s="28"/>
      <c r="AA73" s="28"/>
      <c r="AB73" s="28"/>
    </row>
    <row r="74" spans="3:28" ht="12" hidden="1">
      <c r="E74" s="88"/>
      <c r="Q74" s="28"/>
      <c r="R74" s="28"/>
      <c r="S74" s="28"/>
      <c r="T74" s="28"/>
      <c r="U74" s="28"/>
      <c r="V74" s="28"/>
      <c r="W74" s="28"/>
      <c r="X74" s="28"/>
      <c r="Y74" s="28"/>
      <c r="Z74" s="28"/>
      <c r="AA74" s="28"/>
      <c r="AB74" s="28"/>
    </row>
    <row r="75" spans="3:28" ht="12" hidden="1">
      <c r="E75" s="85">
        <f>SUM(E76:E79)</f>
        <v>0</v>
      </c>
      <c r="Q75" s="28"/>
      <c r="R75" s="28"/>
      <c r="S75" s="28"/>
      <c r="T75" s="28"/>
      <c r="U75" s="28"/>
      <c r="V75" s="28"/>
      <c r="W75" s="28"/>
      <c r="X75" s="28"/>
      <c r="Y75" s="28"/>
      <c r="Z75" s="28"/>
      <c r="AA75" s="28"/>
      <c r="AB75" s="28"/>
    </row>
    <row r="76" spans="3:28" ht="12" hidden="1">
      <c r="E76" s="85">
        <f>IF(支援計画①!J80&gt;=10,1,0)</f>
        <v>0</v>
      </c>
      <c r="Q76" s="28"/>
      <c r="R76" s="28"/>
      <c r="S76" s="28"/>
      <c r="T76" s="28"/>
      <c r="U76" s="28"/>
      <c r="V76" s="28"/>
      <c r="W76" s="28"/>
      <c r="X76" s="28"/>
      <c r="Y76" s="28"/>
      <c r="Z76" s="28"/>
      <c r="AA76" s="28"/>
      <c r="AB76" s="28"/>
    </row>
    <row r="77" spans="3:28" ht="12" hidden="1">
      <c r="E77" s="85">
        <f>IF(支援計画①!J81&gt;=3,1,0)</f>
        <v>0</v>
      </c>
      <c r="Q77" s="28"/>
      <c r="R77" s="28"/>
      <c r="S77" s="28"/>
      <c r="T77" s="28"/>
      <c r="U77" s="28"/>
      <c r="V77" s="28"/>
      <c r="W77" s="28"/>
      <c r="X77" s="28"/>
      <c r="Y77" s="28"/>
      <c r="Z77" s="28"/>
      <c r="AA77" s="28"/>
      <c r="AB77" s="28"/>
    </row>
    <row r="78" spans="3:28" ht="12" hidden="1">
      <c r="E78" s="85">
        <f>IF(支援計画①!J82=2,1,0)</f>
        <v>0</v>
      </c>
      <c r="Q78" s="28"/>
      <c r="R78" s="28"/>
      <c r="S78" s="28"/>
      <c r="T78" s="28"/>
      <c r="U78" s="28"/>
      <c r="V78" s="28"/>
      <c r="W78" s="28"/>
      <c r="X78" s="28"/>
      <c r="Y78" s="28"/>
      <c r="Z78" s="28"/>
      <c r="AA78" s="28"/>
      <c r="AB78" s="28"/>
    </row>
    <row r="79" spans="3:28" ht="12" hidden="1">
      <c r="E79" s="85">
        <f>IF(支援計画①!J83&gt;=2,1,0)</f>
        <v>0</v>
      </c>
      <c r="Q79" s="28"/>
      <c r="R79" s="28"/>
      <c r="S79" s="28"/>
      <c r="T79" s="28"/>
      <c r="U79" s="28"/>
      <c r="V79" s="28"/>
      <c r="W79" s="28"/>
      <c r="X79" s="28"/>
      <c r="Y79" s="28"/>
      <c r="Z79" s="28"/>
      <c r="AA79" s="28"/>
      <c r="AB79" s="28"/>
    </row>
    <row r="80" spans="3:28" ht="12" hidden="1">
      <c r="E80" s="28"/>
      <c r="Q80" s="28"/>
      <c r="R80" s="28"/>
      <c r="S80" s="28"/>
      <c r="T80" s="28"/>
      <c r="U80" s="28"/>
      <c r="V80" s="28"/>
      <c r="W80" s="28"/>
      <c r="X80" s="28"/>
      <c r="Y80" s="28"/>
      <c r="Z80" s="28"/>
      <c r="AA80" s="28"/>
      <c r="AB80" s="28"/>
    </row>
    <row r="81" spans="5:28" ht="12" hidden="1">
      <c r="E81" s="85">
        <f>+E77</f>
        <v>0</v>
      </c>
      <c r="Q81" s="28"/>
      <c r="R81" s="28"/>
      <c r="S81" s="28"/>
      <c r="T81" s="28"/>
      <c r="U81" s="28"/>
      <c r="V81" s="28"/>
      <c r="W81" s="28"/>
      <c r="X81" s="28"/>
      <c r="Y81" s="28"/>
      <c r="Z81" s="28"/>
      <c r="AA81" s="28"/>
      <c r="AB81" s="28"/>
    </row>
    <row r="82" spans="5:28" ht="12" hidden="1">
      <c r="E82" s="85">
        <f>+E78</f>
        <v>0</v>
      </c>
      <c r="Q82" s="28"/>
      <c r="R82" s="28"/>
      <c r="S82" s="28"/>
      <c r="T82" s="28"/>
      <c r="U82" s="28"/>
      <c r="V82" s="28"/>
      <c r="W82" s="28"/>
      <c r="X82" s="28"/>
      <c r="Y82" s="28"/>
      <c r="Z82" s="28"/>
      <c r="AA82" s="28"/>
      <c r="AB82" s="28"/>
    </row>
    <row r="83" spans="5:28" ht="12" hidden="1">
      <c r="E83" s="85">
        <f>+E79</f>
        <v>0</v>
      </c>
      <c r="Q83" s="28"/>
      <c r="R83" s="28"/>
      <c r="S83" s="28"/>
      <c r="T83" s="28"/>
      <c r="U83" s="28"/>
      <c r="V83" s="28"/>
      <c r="W83" s="28"/>
      <c r="X83" s="28"/>
      <c r="Y83" s="28"/>
      <c r="Z83" s="28"/>
      <c r="AA83" s="28"/>
      <c r="AB83" s="28"/>
    </row>
    <row r="84" spans="5:28" hidden="1">
      <c r="E84" s="85">
        <f>IF(AND(支援計画①!N23=1,支援計画①!N24=1),2,IF(支援計画①!N23=1,1,0))</f>
        <v>0</v>
      </c>
    </row>
    <row r="85" spans="5:28" hidden="1">
      <c r="E85" s="85">
        <f>IF(支援計画①!J89&gt;0,1,0)</f>
        <v>0</v>
      </c>
    </row>
    <row r="86" spans="5:28" hidden="1">
      <c r="E86" s="85">
        <f>IF(支援計画①!J90&gt;=2,1,0)</f>
        <v>0</v>
      </c>
    </row>
    <row r="87" spans="5:28" hidden="1"/>
    <row r="88" spans="5:28" hidden="1"/>
    <row r="89" spans="5:28" hidden="1"/>
  </sheetData>
  <sheetProtection sheet="1" objects="1" scenarios="1" selectLockedCells="1"/>
  <mergeCells count="68">
    <mergeCell ref="F1:K1"/>
    <mergeCell ref="L1:O1"/>
    <mergeCell ref="B42:G43"/>
    <mergeCell ref="B48:C48"/>
    <mergeCell ref="B49:C50"/>
    <mergeCell ref="B44:G45"/>
    <mergeCell ref="D48:E48"/>
    <mergeCell ref="B11:C11"/>
    <mergeCell ref="B12:C20"/>
    <mergeCell ref="B21:C21"/>
    <mergeCell ref="N11:O20"/>
    <mergeCell ref="D11:E20"/>
    <mergeCell ref="L11:M20"/>
    <mergeCell ref="F11:G20"/>
    <mergeCell ref="H11:I20"/>
    <mergeCell ref="L9:M10"/>
    <mergeCell ref="N9:O10"/>
    <mergeCell ref="D9:E10"/>
    <mergeCell ref="F9:G10"/>
    <mergeCell ref="H9:I10"/>
    <mergeCell ref="J9:K10"/>
    <mergeCell ref="B2:I2"/>
    <mergeCell ref="D3:O4"/>
    <mergeCell ref="B52:C53"/>
    <mergeCell ref="D50:E50"/>
    <mergeCell ref="J49:K49"/>
    <mergeCell ref="L49:M49"/>
    <mergeCell ref="H49:I49"/>
    <mergeCell ref="D49:E49"/>
    <mergeCell ref="J11:K20"/>
    <mergeCell ref="L52:O52"/>
    <mergeCell ref="L53:O53"/>
    <mergeCell ref="D5:O6"/>
    <mergeCell ref="B3:C4"/>
    <mergeCell ref="B8:C10"/>
    <mergeCell ref="D8:O8"/>
    <mergeCell ref="B5:C6"/>
    <mergeCell ref="B55:O56"/>
    <mergeCell ref="D52:K52"/>
    <mergeCell ref="D53:K53"/>
    <mergeCell ref="F48:G48"/>
    <mergeCell ref="H48:I48"/>
    <mergeCell ref="F50:G50"/>
    <mergeCell ref="F49:G49"/>
    <mergeCell ref="H50:I50"/>
    <mergeCell ref="N50:O50"/>
    <mergeCell ref="N49:O49"/>
    <mergeCell ref="J50:K50"/>
    <mergeCell ref="L50:M50"/>
    <mergeCell ref="H44:O45"/>
    <mergeCell ref="L31:M40"/>
    <mergeCell ref="N48:O48"/>
    <mergeCell ref="J48:K48"/>
    <mergeCell ref="L48:M48"/>
    <mergeCell ref="B31:C31"/>
    <mergeCell ref="B32:C40"/>
    <mergeCell ref="N31:O40"/>
    <mergeCell ref="F21:G30"/>
    <mergeCell ref="N21:O30"/>
    <mergeCell ref="B22:C30"/>
    <mergeCell ref="F31:G40"/>
    <mergeCell ref="H31:I40"/>
    <mergeCell ref="J31:K40"/>
    <mergeCell ref="D31:E40"/>
    <mergeCell ref="D21:E30"/>
    <mergeCell ref="J21:K30"/>
    <mergeCell ref="H21:I30"/>
    <mergeCell ref="L21:M30"/>
  </mergeCells>
  <phoneticPr fontId="1"/>
  <conditionalFormatting sqref="B21:B22 D52:D53 D3 D5 N11:O40 B31:B32 B44:N45 D11:L40 B11:B12 L52:L53">
    <cfRule type="expression" dxfId="13" priority="14" stopIfTrue="1">
      <formula>$A$4=TRUE</formula>
    </cfRule>
  </conditionalFormatting>
  <conditionalFormatting sqref="J50:O50">
    <cfRule type="expression" dxfId="12" priority="43" stopIfTrue="1">
      <formula>$E$81=1</formula>
    </cfRule>
  </conditionalFormatting>
  <conditionalFormatting sqref="F50:G50">
    <cfRule type="expression" dxfId="11" priority="46" stopIfTrue="1">
      <formula>$E$82=1</formula>
    </cfRule>
  </conditionalFormatting>
  <conditionalFormatting sqref="D50:E50">
    <cfRule type="expression" dxfId="10" priority="2" stopIfTrue="1">
      <formula>$E$81=1</formula>
    </cfRule>
  </conditionalFormatting>
  <conditionalFormatting sqref="H50:I50">
    <cfRule type="expression" dxfId="9" priority="1">
      <formula>$E$83=1</formula>
    </cfRule>
  </conditionalFormatting>
  <printOptions horizontalCentered="1"/>
  <pageMargins left="0.59055118110236227" right="0.39370078740157483" top="0.74803149606299213" bottom="0.6692913385826772" header="0.51181102362204722" footer="0.51181102362204722"/>
  <pageSetup paperSize="9" scale="6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57" r:id="rId4" name="Check Box 37">
              <controlPr defaultSize="0" print="0" autoFill="0" autoLine="0" autoPict="0">
                <anchor moveWithCells="1">
                  <from>
                    <xdr:col>1</xdr:col>
                    <xdr:colOff>66675</xdr:colOff>
                    <xdr:row>0</xdr:row>
                    <xdr:rowOff>19050</xdr:rowOff>
                  </from>
                  <to>
                    <xdr:col>5</xdr:col>
                    <xdr:colOff>238125</xdr:colOff>
                    <xdr:row>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90"/>
  <sheetViews>
    <sheetView showRowColHeaders="0" topLeftCell="B5" zoomScaleNormal="100" workbookViewId="0">
      <selection activeCell="C11" sqref="C11:C20"/>
    </sheetView>
  </sheetViews>
  <sheetFormatPr defaultRowHeight="13.5"/>
  <cols>
    <col min="1" max="1" width="2.625" style="28" hidden="1" customWidth="1"/>
    <col min="2" max="2" width="18" style="28" customWidth="1"/>
    <col min="3" max="3" width="17.625" style="28" customWidth="1"/>
    <col min="4" max="4" width="25.5" style="28" customWidth="1"/>
    <col min="5" max="5" width="14.875" style="28" customWidth="1"/>
    <col min="6" max="7" width="21.125" style="28" customWidth="1"/>
    <col min="8" max="8" width="30.75" style="28" customWidth="1"/>
    <col min="9" max="11" width="9" style="29"/>
    <col min="12" max="12" width="24.25" style="28" customWidth="1"/>
    <col min="13" max="16384" width="9" style="28"/>
  </cols>
  <sheetData>
    <row r="1" spans="1:13" ht="18.75" customHeight="1">
      <c r="A1" s="94"/>
    </row>
    <row r="2" spans="1:13" ht="18.75" customHeight="1">
      <c r="A2" s="94">
        <v>0</v>
      </c>
      <c r="B2" s="452" t="s">
        <v>412</v>
      </c>
      <c r="C2" s="452"/>
      <c r="D2" s="452"/>
      <c r="E2" s="452"/>
      <c r="F2" s="452"/>
      <c r="G2" s="452"/>
      <c r="H2" s="452"/>
    </row>
    <row r="3" spans="1:13" ht="18.75" customHeight="1">
      <c r="A3" s="94">
        <v>0</v>
      </c>
    </row>
    <row r="4" spans="1:13" ht="18.75" customHeight="1">
      <c r="A4" s="94"/>
    </row>
    <row r="5" spans="1:13" ht="18.75" customHeight="1">
      <c r="A5" s="94" t="b">
        <v>0</v>
      </c>
      <c r="B5" s="38" t="s">
        <v>4</v>
      </c>
      <c r="C5" s="453" t="str">
        <f>+支援計画①!C5&amp;"    様"</f>
        <v xml:space="preserve">    様</v>
      </c>
      <c r="D5" s="453"/>
      <c r="E5" s="39"/>
      <c r="G5" s="40" t="s">
        <v>5</v>
      </c>
      <c r="H5" s="182">
        <f>+支援計画①!E9</f>
        <v>0</v>
      </c>
      <c r="L5" s="43"/>
      <c r="M5" s="43"/>
    </row>
    <row r="6" spans="1:13" ht="18.75" customHeight="1"/>
    <row r="7" spans="1:13" ht="18.75" customHeight="1"/>
    <row r="8" spans="1:13" ht="18.75" customHeight="1">
      <c r="B8" s="460" t="s">
        <v>14</v>
      </c>
      <c r="C8" s="460" t="s">
        <v>15</v>
      </c>
      <c r="D8" s="462" t="s">
        <v>16</v>
      </c>
      <c r="E8" s="462" t="s">
        <v>17</v>
      </c>
      <c r="F8" s="459" t="s">
        <v>18</v>
      </c>
      <c r="G8" s="459"/>
      <c r="H8" s="456" t="s">
        <v>19</v>
      </c>
      <c r="M8" s="53"/>
    </row>
    <row r="9" spans="1:13" ht="18.75" customHeight="1">
      <c r="B9" s="460"/>
      <c r="C9" s="460"/>
      <c r="D9" s="463"/>
      <c r="E9" s="463"/>
      <c r="F9" s="459" t="s">
        <v>26</v>
      </c>
      <c r="G9" s="459" t="s">
        <v>27</v>
      </c>
      <c r="H9" s="457"/>
      <c r="M9" s="53"/>
    </row>
    <row r="10" spans="1:13" ht="18.75" customHeight="1">
      <c r="B10" s="461"/>
      <c r="C10" s="461"/>
      <c r="D10" s="464"/>
      <c r="E10" s="464"/>
      <c r="F10" s="459"/>
      <c r="G10" s="459"/>
      <c r="H10" s="458"/>
      <c r="M10" s="53"/>
    </row>
    <row r="11" spans="1:13" ht="18.75" customHeight="1">
      <c r="B11" s="179" t="s">
        <v>408</v>
      </c>
      <c r="C11" s="466"/>
      <c r="D11" s="466"/>
      <c r="E11" s="467"/>
      <c r="F11" s="466"/>
      <c r="G11" s="466"/>
      <c r="H11" s="466"/>
    </row>
    <row r="12" spans="1:13" ht="18.75" customHeight="1">
      <c r="B12" s="454"/>
      <c r="C12" s="465"/>
      <c r="D12" s="465"/>
      <c r="E12" s="468"/>
      <c r="F12" s="465"/>
      <c r="G12" s="465"/>
      <c r="H12" s="465"/>
    </row>
    <row r="13" spans="1:13" ht="28.5" customHeight="1">
      <c r="B13" s="454"/>
      <c r="C13" s="465"/>
      <c r="D13" s="465"/>
      <c r="E13" s="468"/>
      <c r="F13" s="465"/>
      <c r="G13" s="465"/>
      <c r="H13" s="465"/>
    </row>
    <row r="14" spans="1:13" ht="18.75" customHeight="1">
      <c r="B14" s="454"/>
      <c r="C14" s="465"/>
      <c r="D14" s="465"/>
      <c r="E14" s="468"/>
      <c r="F14" s="465"/>
      <c r="G14" s="465"/>
      <c r="H14" s="465"/>
    </row>
    <row r="15" spans="1:13" ht="18.75" customHeight="1">
      <c r="B15" s="454"/>
      <c r="C15" s="465"/>
      <c r="D15" s="465"/>
      <c r="E15" s="468"/>
      <c r="F15" s="465"/>
      <c r="G15" s="465"/>
      <c r="H15" s="465"/>
    </row>
    <row r="16" spans="1:13" ht="18.75" customHeight="1">
      <c r="A16" s="34"/>
      <c r="B16" s="454"/>
      <c r="C16" s="465"/>
      <c r="D16" s="465"/>
      <c r="E16" s="468"/>
      <c r="F16" s="465"/>
      <c r="G16" s="465"/>
      <c r="H16" s="465"/>
    </row>
    <row r="17" spans="1:8" ht="18.75" customHeight="1">
      <c r="A17" s="34"/>
      <c r="B17" s="454"/>
      <c r="C17" s="465"/>
      <c r="D17" s="465"/>
      <c r="E17" s="468"/>
      <c r="F17" s="465"/>
      <c r="G17" s="465"/>
      <c r="H17" s="465"/>
    </row>
    <row r="18" spans="1:8" ht="18.75" customHeight="1">
      <c r="A18" s="34"/>
      <c r="B18" s="454"/>
      <c r="C18" s="465"/>
      <c r="D18" s="465"/>
      <c r="E18" s="468"/>
      <c r="F18" s="465"/>
      <c r="G18" s="465"/>
      <c r="H18" s="465"/>
    </row>
    <row r="19" spans="1:8" ht="18.75" customHeight="1">
      <c r="A19" s="34"/>
      <c r="B19" s="454"/>
      <c r="C19" s="465"/>
      <c r="D19" s="465"/>
      <c r="E19" s="468"/>
      <c r="F19" s="465"/>
      <c r="G19" s="465"/>
      <c r="H19" s="465"/>
    </row>
    <row r="20" spans="1:8" ht="18.75" customHeight="1">
      <c r="A20" s="34"/>
      <c r="B20" s="455"/>
      <c r="C20" s="465"/>
      <c r="D20" s="465"/>
      <c r="E20" s="468"/>
      <c r="F20" s="465"/>
      <c r="G20" s="465"/>
      <c r="H20" s="465"/>
    </row>
    <row r="21" spans="1:8" ht="18.75" customHeight="1">
      <c r="A21" s="34"/>
      <c r="B21" s="178" t="s">
        <v>409</v>
      </c>
      <c r="C21" s="465"/>
      <c r="D21" s="465"/>
      <c r="E21" s="468"/>
      <c r="F21" s="465"/>
      <c r="G21" s="465"/>
      <c r="H21" s="465"/>
    </row>
    <row r="22" spans="1:8" ht="18.75" customHeight="1">
      <c r="A22" s="34"/>
      <c r="B22" s="454"/>
      <c r="C22" s="465"/>
      <c r="D22" s="465"/>
      <c r="E22" s="468"/>
      <c r="F22" s="465"/>
      <c r="G22" s="465"/>
      <c r="H22" s="465"/>
    </row>
    <row r="23" spans="1:8" ht="18.75" customHeight="1">
      <c r="A23" s="34"/>
      <c r="B23" s="454"/>
      <c r="C23" s="465"/>
      <c r="D23" s="465"/>
      <c r="E23" s="468"/>
      <c r="F23" s="465"/>
      <c r="G23" s="465"/>
      <c r="H23" s="465"/>
    </row>
    <row r="24" spans="1:8" ht="18.75" customHeight="1">
      <c r="A24" s="13"/>
      <c r="B24" s="454"/>
      <c r="C24" s="465"/>
      <c r="D24" s="465"/>
      <c r="E24" s="468"/>
      <c r="F24" s="465"/>
      <c r="G24" s="465"/>
      <c r="H24" s="465"/>
    </row>
    <row r="25" spans="1:8" ht="18.75" customHeight="1">
      <c r="A25" s="13"/>
      <c r="B25" s="454"/>
      <c r="C25" s="465"/>
      <c r="D25" s="465"/>
      <c r="E25" s="468"/>
      <c r="F25" s="465"/>
      <c r="G25" s="465"/>
      <c r="H25" s="465"/>
    </row>
    <row r="26" spans="1:8" ht="18.75" customHeight="1">
      <c r="A26" s="34"/>
      <c r="B26" s="454"/>
      <c r="C26" s="465"/>
      <c r="D26" s="465"/>
      <c r="E26" s="468"/>
      <c r="F26" s="465"/>
      <c r="G26" s="465"/>
      <c r="H26" s="465"/>
    </row>
    <row r="27" spans="1:8" ht="18.75" customHeight="1">
      <c r="A27" s="34"/>
      <c r="B27" s="454"/>
      <c r="C27" s="465"/>
      <c r="D27" s="465"/>
      <c r="E27" s="468"/>
      <c r="F27" s="465"/>
      <c r="G27" s="465"/>
      <c r="H27" s="465"/>
    </row>
    <row r="28" spans="1:8" ht="27" customHeight="1">
      <c r="A28" s="34"/>
      <c r="B28" s="454"/>
      <c r="C28" s="465"/>
      <c r="D28" s="465"/>
      <c r="E28" s="468"/>
      <c r="F28" s="465"/>
      <c r="G28" s="465"/>
      <c r="H28" s="465"/>
    </row>
    <row r="29" spans="1:8" ht="18.75" customHeight="1">
      <c r="A29" s="34"/>
      <c r="B29" s="454"/>
      <c r="C29" s="465"/>
      <c r="D29" s="465"/>
      <c r="E29" s="468"/>
      <c r="F29" s="465"/>
      <c r="G29" s="465"/>
      <c r="H29" s="465"/>
    </row>
    <row r="30" spans="1:8" ht="18.75" customHeight="1">
      <c r="A30" s="34"/>
      <c r="B30" s="455"/>
      <c r="C30" s="465"/>
      <c r="D30" s="465"/>
      <c r="E30" s="468"/>
      <c r="F30" s="465"/>
      <c r="G30" s="465"/>
      <c r="H30" s="465"/>
    </row>
    <row r="31" spans="1:8" ht="18.75" customHeight="1">
      <c r="A31" s="34"/>
      <c r="B31" s="178" t="s">
        <v>410</v>
      </c>
      <c r="C31" s="465"/>
      <c r="D31" s="465"/>
      <c r="E31" s="468"/>
      <c r="F31" s="465"/>
      <c r="G31" s="465"/>
      <c r="H31" s="465"/>
    </row>
    <row r="32" spans="1:8" ht="18.75" customHeight="1">
      <c r="A32" s="34"/>
      <c r="B32" s="454"/>
      <c r="C32" s="465"/>
      <c r="D32" s="465"/>
      <c r="E32" s="468"/>
      <c r="F32" s="465"/>
      <c r="G32" s="465"/>
      <c r="H32" s="465"/>
    </row>
    <row r="33" spans="1:12" ht="18.75" customHeight="1">
      <c r="A33" s="34"/>
      <c r="B33" s="454"/>
      <c r="C33" s="465"/>
      <c r="D33" s="465"/>
      <c r="E33" s="468"/>
      <c r="F33" s="465"/>
      <c r="G33" s="465"/>
      <c r="H33" s="465"/>
    </row>
    <row r="34" spans="1:12" ht="18.75" customHeight="1">
      <c r="A34" s="64"/>
      <c r="B34" s="454"/>
      <c r="C34" s="465"/>
      <c r="D34" s="465"/>
      <c r="E34" s="468"/>
      <c r="F34" s="465"/>
      <c r="G34" s="465"/>
      <c r="H34" s="465"/>
    </row>
    <row r="35" spans="1:12" ht="18.75" customHeight="1">
      <c r="A35" s="13"/>
      <c r="B35" s="454"/>
      <c r="C35" s="465"/>
      <c r="D35" s="465"/>
      <c r="E35" s="468"/>
      <c r="F35" s="465"/>
      <c r="G35" s="465"/>
      <c r="H35" s="465"/>
    </row>
    <row r="36" spans="1:12" ht="18.75" customHeight="1">
      <c r="A36" s="13"/>
      <c r="B36" s="454"/>
      <c r="C36" s="465"/>
      <c r="D36" s="465"/>
      <c r="E36" s="468"/>
      <c r="F36" s="465"/>
      <c r="G36" s="465"/>
      <c r="H36" s="465"/>
    </row>
    <row r="37" spans="1:12" ht="18.75" customHeight="1">
      <c r="A37" s="34"/>
      <c r="B37" s="454"/>
      <c r="C37" s="465"/>
      <c r="D37" s="465"/>
      <c r="E37" s="468"/>
      <c r="F37" s="465"/>
      <c r="G37" s="465"/>
      <c r="H37" s="465"/>
    </row>
    <row r="38" spans="1:12" ht="18.75" customHeight="1">
      <c r="A38" s="34"/>
      <c r="B38" s="454"/>
      <c r="C38" s="465"/>
      <c r="D38" s="465"/>
      <c r="E38" s="468"/>
      <c r="F38" s="465"/>
      <c r="G38" s="465"/>
      <c r="H38" s="465"/>
    </row>
    <row r="39" spans="1:12" ht="18.75" customHeight="1">
      <c r="A39" s="34"/>
      <c r="B39" s="454"/>
      <c r="C39" s="465"/>
      <c r="D39" s="465"/>
      <c r="E39" s="468"/>
      <c r="F39" s="465"/>
      <c r="G39" s="465"/>
      <c r="H39" s="465"/>
    </row>
    <row r="40" spans="1:12" ht="25.5" customHeight="1">
      <c r="A40" s="34"/>
      <c r="B40" s="486"/>
      <c r="C40" s="484"/>
      <c r="D40" s="484"/>
      <c r="E40" s="485"/>
      <c r="F40" s="484"/>
      <c r="G40" s="484"/>
      <c r="H40" s="484"/>
    </row>
    <row r="41" spans="1:12" ht="25.5" customHeight="1">
      <c r="A41" s="34"/>
    </row>
    <row r="42" spans="1:12" ht="18.75" customHeight="1">
      <c r="A42" s="34"/>
    </row>
    <row r="43" spans="1:12" ht="18.75" customHeight="1">
      <c r="A43" s="34"/>
      <c r="B43" s="478" t="s">
        <v>132</v>
      </c>
      <c r="C43" s="479"/>
      <c r="D43" s="480"/>
      <c r="E43" s="481" t="s">
        <v>229</v>
      </c>
      <c r="F43" s="482"/>
      <c r="G43" s="308"/>
      <c r="H43" s="483"/>
      <c r="L43" s="69"/>
    </row>
    <row r="44" spans="1:12" ht="18.75" customHeight="1">
      <c r="A44" s="13"/>
      <c r="B44" s="469"/>
      <c r="C44" s="198"/>
      <c r="D44" s="470"/>
      <c r="E44" s="472"/>
      <c r="F44" s="473"/>
      <c r="G44" s="70"/>
      <c r="H44" s="71"/>
    </row>
    <row r="45" spans="1:12" ht="18.75" customHeight="1">
      <c r="A45" s="13"/>
      <c r="B45" s="469"/>
      <c r="C45" s="198"/>
      <c r="D45" s="470"/>
      <c r="E45" s="474"/>
      <c r="F45" s="475"/>
      <c r="G45" s="72"/>
      <c r="H45" s="73"/>
    </row>
    <row r="46" spans="1:12" ht="18.75" customHeight="1">
      <c r="A46" s="64"/>
      <c r="B46" s="469"/>
      <c r="C46" s="198"/>
      <c r="D46" s="470"/>
      <c r="E46" s="474"/>
      <c r="F46" s="475"/>
      <c r="G46" s="72"/>
      <c r="H46" s="73"/>
    </row>
    <row r="47" spans="1:12" ht="18.75" customHeight="1">
      <c r="A47" s="34"/>
      <c r="B47" s="469"/>
      <c r="C47" s="198"/>
      <c r="D47" s="470"/>
      <c r="E47" s="474"/>
      <c r="F47" s="475"/>
      <c r="G47" s="72"/>
      <c r="H47" s="73"/>
    </row>
    <row r="48" spans="1:12" ht="18.75" customHeight="1">
      <c r="A48" s="34"/>
      <c r="B48" s="373"/>
      <c r="C48" s="374"/>
      <c r="D48" s="471"/>
      <c r="E48" s="476"/>
      <c r="F48" s="477"/>
      <c r="G48" s="74"/>
      <c r="H48" s="75"/>
    </row>
    <row r="55" spans="1:1">
      <c r="A55" s="8"/>
    </row>
    <row r="56" spans="1:1" s="8" customFormat="1" ht="12"/>
    <row r="57" spans="1:1" s="8" customFormat="1" ht="12"/>
    <row r="58" spans="1:1" s="8" customFormat="1" ht="12"/>
    <row r="61" spans="1:1" hidden="1"/>
    <row r="62" spans="1:1" hidden="1"/>
    <row r="63" spans="1:1" hidden="1"/>
    <row r="64" spans="1:1" hidden="1"/>
    <row r="65" spans="3:11" hidden="1"/>
    <row r="66" spans="3:11" hidden="1"/>
    <row r="67" spans="3:11" hidden="1"/>
    <row r="68" spans="3:11" ht="12" hidden="1">
      <c r="C68" s="185">
        <v>0</v>
      </c>
      <c r="D68" s="94" t="str">
        <f>IF(支援計画③!B12="","",支援計画③!B12)</f>
        <v/>
      </c>
      <c r="E68" s="83" t="s">
        <v>405</v>
      </c>
      <c r="I68" s="28"/>
      <c r="J68" s="28"/>
      <c r="K68" s="28"/>
    </row>
    <row r="69" spans="3:11" ht="12" hidden="1">
      <c r="C69" s="185">
        <v>0</v>
      </c>
      <c r="D69" s="94" t="str">
        <f>IF(支援計画③!B22="","",支援計画③!B22)</f>
        <v/>
      </c>
      <c r="E69" s="86" t="s">
        <v>406</v>
      </c>
      <c r="I69" s="28"/>
      <c r="J69" s="28"/>
      <c r="K69" s="28"/>
    </row>
    <row r="70" spans="3:11" ht="12" hidden="1">
      <c r="D70" s="94" t="str">
        <f>IF(支援計画③!B32="","",支援計画③!B32)</f>
        <v/>
      </c>
      <c r="I70" s="28"/>
      <c r="J70" s="28"/>
      <c r="K70" s="28"/>
    </row>
    <row r="71" spans="3:11" ht="12" hidden="1">
      <c r="I71" s="28"/>
      <c r="J71" s="28"/>
      <c r="K71" s="28"/>
    </row>
    <row r="72" spans="3:11" ht="12" hidden="1">
      <c r="I72" s="28"/>
      <c r="J72" s="28"/>
      <c r="K72" s="28"/>
    </row>
    <row r="73" spans="3:11" ht="12" hidden="1">
      <c r="I73" s="28"/>
      <c r="J73" s="28"/>
      <c r="K73" s="28"/>
    </row>
    <row r="74" spans="3:11" ht="12" hidden="1">
      <c r="I74" s="28"/>
      <c r="J74" s="28"/>
      <c r="K74" s="28"/>
    </row>
    <row r="75" spans="3:11" ht="12" hidden="1">
      <c r="I75" s="28"/>
      <c r="J75" s="28"/>
      <c r="K75" s="28"/>
    </row>
    <row r="76" spans="3:11" ht="12" hidden="1">
      <c r="I76" s="28"/>
      <c r="J76" s="28"/>
      <c r="K76" s="28"/>
    </row>
    <row r="77" spans="3:11" ht="12" hidden="1">
      <c r="I77" s="28"/>
      <c r="J77" s="28"/>
      <c r="K77" s="28"/>
    </row>
    <row r="78" spans="3:11" ht="12" hidden="1">
      <c r="I78" s="28"/>
      <c r="J78" s="28"/>
      <c r="K78" s="28"/>
    </row>
    <row r="79" spans="3:11" ht="12" hidden="1">
      <c r="I79" s="28"/>
      <c r="J79" s="28"/>
      <c r="K79" s="28"/>
    </row>
    <row r="80" spans="3:11" ht="12" hidden="1">
      <c r="I80" s="28"/>
      <c r="J80" s="28"/>
      <c r="K80" s="28"/>
    </row>
    <row r="81" spans="9:11" ht="12">
      <c r="I81" s="28"/>
      <c r="J81" s="28"/>
      <c r="K81" s="28"/>
    </row>
    <row r="82" spans="9:11" ht="12">
      <c r="I82" s="28"/>
      <c r="J82" s="28"/>
      <c r="K82" s="28"/>
    </row>
    <row r="83" spans="9:11" ht="12">
      <c r="I83" s="28"/>
      <c r="J83" s="28"/>
      <c r="K83" s="28"/>
    </row>
    <row r="84" spans="9:11" ht="12">
      <c r="I84" s="28"/>
      <c r="J84" s="28"/>
      <c r="K84" s="28"/>
    </row>
    <row r="85" spans="9:11" ht="12">
      <c r="I85" s="28"/>
      <c r="J85" s="28"/>
      <c r="K85" s="28"/>
    </row>
    <row r="86" spans="9:11" ht="12">
      <c r="I86" s="28"/>
      <c r="J86" s="28"/>
      <c r="K86" s="28"/>
    </row>
    <row r="87" spans="9:11" ht="12">
      <c r="I87" s="28"/>
      <c r="J87" s="28"/>
      <c r="K87" s="28"/>
    </row>
    <row r="88" spans="9:11" ht="12">
      <c r="I88" s="28"/>
      <c r="J88" s="28"/>
      <c r="K88" s="28"/>
    </row>
    <row r="89" spans="9:11" ht="12">
      <c r="I89" s="28"/>
      <c r="J89" s="28"/>
      <c r="K89" s="28"/>
    </row>
    <row r="90" spans="9:11" ht="12">
      <c r="I90" s="28"/>
      <c r="J90" s="28"/>
      <c r="K90" s="28"/>
    </row>
  </sheetData>
  <sheetProtection sheet="1" objects="1" scenarios="1" selectLockedCells="1"/>
  <mergeCells count="35">
    <mergeCell ref="B44:D48"/>
    <mergeCell ref="E44:F48"/>
    <mergeCell ref="B43:D43"/>
    <mergeCell ref="E43:H43"/>
    <mergeCell ref="C31:C40"/>
    <mergeCell ref="D31:D40"/>
    <mergeCell ref="E31:E40"/>
    <mergeCell ref="F31:F40"/>
    <mergeCell ref="G31:G40"/>
    <mergeCell ref="H31:H40"/>
    <mergeCell ref="B32:B40"/>
    <mergeCell ref="E11:E20"/>
    <mergeCell ref="F11:F20"/>
    <mergeCell ref="G11:G20"/>
    <mergeCell ref="H11:H20"/>
    <mergeCell ref="C21:C30"/>
    <mergeCell ref="D21:D30"/>
    <mergeCell ref="E21:E30"/>
    <mergeCell ref="F21:F30"/>
    <mergeCell ref="B2:H2"/>
    <mergeCell ref="C5:D5"/>
    <mergeCell ref="B12:B20"/>
    <mergeCell ref="B22:B30"/>
    <mergeCell ref="H8:H10"/>
    <mergeCell ref="F9:F10"/>
    <mergeCell ref="G9:G10"/>
    <mergeCell ref="B8:B10"/>
    <mergeCell ref="C8:C10"/>
    <mergeCell ref="D8:D10"/>
    <mergeCell ref="E8:E10"/>
    <mergeCell ref="F8:G8"/>
    <mergeCell ref="G21:G30"/>
    <mergeCell ref="H21:H30"/>
    <mergeCell ref="C11:C20"/>
    <mergeCell ref="D11:D20"/>
  </mergeCells>
  <phoneticPr fontId="1"/>
  <conditionalFormatting sqref="C11:H40 B44:H48 H5 B12 B22 B32">
    <cfRule type="expression" dxfId="8" priority="39" stopIfTrue="1">
      <formula>$A$5=TRUE</formula>
    </cfRule>
  </conditionalFormatting>
  <dataValidations count="1">
    <dataValidation type="list" allowBlank="1" showInputMessage="1" showErrorMessage="1" sqref="E11:E40">
      <formula1>$E$68:$E$69</formula1>
    </dataValidation>
  </dataValidations>
  <printOptions horizontalCentered="1"/>
  <pageMargins left="0.59055118110236227" right="0.39370078740157483" top="0.74803149606299213" bottom="0.6692913385826772" header="0.51181102362204722" footer="0.51181102362204722"/>
  <pageSetup paperSize="9" scale="63"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3" r:id="rId4" name="Option Button 21">
              <controlPr defaultSize="0" autoFill="0" autoLine="0" autoPict="0">
                <anchor moveWithCells="1">
                  <from>
                    <xdr:col>6</xdr:col>
                    <xdr:colOff>142875</xdr:colOff>
                    <xdr:row>43</xdr:row>
                    <xdr:rowOff>38100</xdr:rowOff>
                  </from>
                  <to>
                    <xdr:col>6</xdr:col>
                    <xdr:colOff>1447800</xdr:colOff>
                    <xdr:row>44</xdr:row>
                    <xdr:rowOff>19050</xdr:rowOff>
                  </to>
                </anchor>
              </controlPr>
            </control>
          </mc:Choice>
        </mc:AlternateContent>
        <mc:AlternateContent xmlns:mc="http://schemas.openxmlformats.org/markup-compatibility/2006">
          <mc:Choice Requires="x14">
            <control shapeId="3094" r:id="rId5" name="Option Button 22">
              <controlPr defaultSize="0" autoFill="0" autoLine="0" autoPict="0">
                <anchor moveWithCells="1">
                  <from>
                    <xdr:col>6</xdr:col>
                    <xdr:colOff>142875</xdr:colOff>
                    <xdr:row>44</xdr:row>
                    <xdr:rowOff>38100</xdr:rowOff>
                  </from>
                  <to>
                    <xdr:col>6</xdr:col>
                    <xdr:colOff>1447800</xdr:colOff>
                    <xdr:row>45</xdr:row>
                    <xdr:rowOff>19050</xdr:rowOff>
                  </to>
                </anchor>
              </controlPr>
            </control>
          </mc:Choice>
        </mc:AlternateContent>
        <mc:AlternateContent xmlns:mc="http://schemas.openxmlformats.org/markup-compatibility/2006">
          <mc:Choice Requires="x14">
            <control shapeId="3095" r:id="rId6" name="Option Button 23">
              <controlPr defaultSize="0" autoFill="0" autoLine="0" autoPict="0">
                <anchor moveWithCells="1">
                  <from>
                    <xdr:col>6</xdr:col>
                    <xdr:colOff>142875</xdr:colOff>
                    <xdr:row>45</xdr:row>
                    <xdr:rowOff>38100</xdr:rowOff>
                  </from>
                  <to>
                    <xdr:col>6</xdr:col>
                    <xdr:colOff>1447800</xdr:colOff>
                    <xdr:row>46</xdr:row>
                    <xdr:rowOff>19050</xdr:rowOff>
                  </to>
                </anchor>
              </controlPr>
            </control>
          </mc:Choice>
        </mc:AlternateContent>
        <mc:AlternateContent xmlns:mc="http://schemas.openxmlformats.org/markup-compatibility/2006">
          <mc:Choice Requires="x14">
            <control shapeId="3097" r:id="rId7" name="Group Box 25">
              <controlPr defaultSize="0" print="0" autoFill="0" autoPict="0">
                <anchor moveWithCells="1">
                  <from>
                    <xdr:col>6</xdr:col>
                    <xdr:colOff>0</xdr:colOff>
                    <xdr:row>43</xdr:row>
                    <xdr:rowOff>0</xdr:rowOff>
                  </from>
                  <to>
                    <xdr:col>7</xdr:col>
                    <xdr:colOff>0</xdr:colOff>
                    <xdr:row>48</xdr:row>
                    <xdr:rowOff>0</xdr:rowOff>
                  </to>
                </anchor>
              </controlPr>
            </control>
          </mc:Choice>
        </mc:AlternateContent>
        <mc:AlternateContent xmlns:mc="http://schemas.openxmlformats.org/markup-compatibility/2006">
          <mc:Choice Requires="x14">
            <control shapeId="3223" r:id="rId8" name="Option Button 151">
              <controlPr defaultSize="0" autoFill="0" autoLine="0" autoPict="0">
                <anchor moveWithCells="1">
                  <from>
                    <xdr:col>7</xdr:col>
                    <xdr:colOff>142875</xdr:colOff>
                    <xdr:row>45</xdr:row>
                    <xdr:rowOff>38100</xdr:rowOff>
                  </from>
                  <to>
                    <xdr:col>7</xdr:col>
                    <xdr:colOff>1447800</xdr:colOff>
                    <xdr:row>46</xdr:row>
                    <xdr:rowOff>19050</xdr:rowOff>
                  </to>
                </anchor>
              </controlPr>
            </control>
          </mc:Choice>
        </mc:AlternateContent>
        <mc:AlternateContent xmlns:mc="http://schemas.openxmlformats.org/markup-compatibility/2006">
          <mc:Choice Requires="x14">
            <control shapeId="3224" r:id="rId9" name="Option Button 152">
              <controlPr defaultSize="0" autoFill="0" autoLine="0" autoPict="0">
                <anchor moveWithCells="1">
                  <from>
                    <xdr:col>7</xdr:col>
                    <xdr:colOff>142875</xdr:colOff>
                    <xdr:row>44</xdr:row>
                    <xdr:rowOff>38100</xdr:rowOff>
                  </from>
                  <to>
                    <xdr:col>7</xdr:col>
                    <xdr:colOff>1447800</xdr:colOff>
                    <xdr:row>45</xdr:row>
                    <xdr:rowOff>19050</xdr:rowOff>
                  </to>
                </anchor>
              </controlPr>
            </control>
          </mc:Choice>
        </mc:AlternateContent>
        <mc:AlternateContent xmlns:mc="http://schemas.openxmlformats.org/markup-compatibility/2006">
          <mc:Choice Requires="x14">
            <control shapeId="3225" r:id="rId10" name="Option Button 153">
              <controlPr defaultSize="0" autoFill="0" autoLine="0" autoPict="0">
                <anchor moveWithCells="1">
                  <from>
                    <xdr:col>7</xdr:col>
                    <xdr:colOff>142875</xdr:colOff>
                    <xdr:row>43</xdr:row>
                    <xdr:rowOff>38100</xdr:rowOff>
                  </from>
                  <to>
                    <xdr:col>7</xdr:col>
                    <xdr:colOff>1447800</xdr:colOff>
                    <xdr:row>44</xdr:row>
                    <xdr:rowOff>19050</xdr:rowOff>
                  </to>
                </anchor>
              </controlPr>
            </control>
          </mc:Choice>
        </mc:AlternateContent>
        <mc:AlternateContent xmlns:mc="http://schemas.openxmlformats.org/markup-compatibility/2006">
          <mc:Choice Requires="x14">
            <control shapeId="3227" r:id="rId11" name="Option Button 155">
              <controlPr defaultSize="0" autoFill="0" autoLine="0" autoPict="0">
                <anchor moveWithCells="1">
                  <from>
                    <xdr:col>7</xdr:col>
                    <xdr:colOff>142875</xdr:colOff>
                    <xdr:row>46</xdr:row>
                    <xdr:rowOff>38100</xdr:rowOff>
                  </from>
                  <to>
                    <xdr:col>7</xdr:col>
                    <xdr:colOff>1447800</xdr:colOff>
                    <xdr:row>47</xdr:row>
                    <xdr:rowOff>19050</xdr:rowOff>
                  </to>
                </anchor>
              </controlPr>
            </control>
          </mc:Choice>
        </mc:AlternateContent>
        <mc:AlternateContent xmlns:mc="http://schemas.openxmlformats.org/markup-compatibility/2006">
          <mc:Choice Requires="x14">
            <control shapeId="3228" r:id="rId12" name="Check Box 156">
              <controlPr defaultSize="0" print="0" autoFill="0" autoLine="0" autoPict="0">
                <anchor moveWithCells="1">
                  <from>
                    <xdr:col>1</xdr:col>
                    <xdr:colOff>66675</xdr:colOff>
                    <xdr:row>2</xdr:row>
                    <xdr:rowOff>19050</xdr:rowOff>
                  </from>
                  <to>
                    <xdr:col>3</xdr:col>
                    <xdr:colOff>523875</xdr:colOff>
                    <xdr:row>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showGridLines="0" showRowColHeaders="0" workbookViewId="0">
      <selection activeCell="G29" sqref="G29"/>
    </sheetView>
  </sheetViews>
  <sheetFormatPr defaultRowHeight="13.5"/>
  <cols>
    <col min="1" max="16384" width="9" style="186"/>
  </cols>
  <sheetData/>
  <sheetProtection sheet="1" objects="1" scenarios="1" selectLockedCells="1" selectUnlockedCells="1"/>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169"/>
  <sheetViews>
    <sheetView topLeftCell="A148" workbookViewId="0">
      <selection activeCell="E167" sqref="E167:E168"/>
    </sheetView>
  </sheetViews>
  <sheetFormatPr defaultRowHeight="11.25"/>
  <cols>
    <col min="1" max="1" width="2.75" style="103" customWidth="1"/>
    <col min="2" max="2" width="3.75" style="103" customWidth="1"/>
    <col min="3" max="3" width="6.375" style="103" bestFit="1" customWidth="1"/>
    <col min="4" max="4" width="24.25" style="103" customWidth="1"/>
    <col min="5" max="16384" width="9" style="103"/>
  </cols>
  <sheetData>
    <row r="1" spans="1:15">
      <c r="A1" s="109" t="s">
        <v>260</v>
      </c>
    </row>
    <row r="2" spans="1:15" s="102" customFormat="1">
      <c r="C2" s="104"/>
      <c r="D2" s="105"/>
      <c r="E2" s="106"/>
      <c r="F2" s="103"/>
      <c r="G2" s="103"/>
      <c r="H2" s="103"/>
      <c r="I2" s="103"/>
      <c r="J2" s="103"/>
      <c r="K2" s="103"/>
      <c r="L2" s="103"/>
      <c r="M2" s="103"/>
      <c r="N2" s="103"/>
      <c r="O2" s="103"/>
    </row>
    <row r="3" spans="1:15">
      <c r="A3" s="109" t="s">
        <v>321</v>
      </c>
      <c r="C3" s="109"/>
      <c r="D3" s="107"/>
      <c r="E3" s="108"/>
    </row>
    <row r="4" spans="1:15">
      <c r="B4" s="111" t="s">
        <v>280</v>
      </c>
      <c r="C4" s="112"/>
      <c r="D4" s="113"/>
      <c r="E4" s="103">
        <f>+支援計画①!D7</f>
        <v>0</v>
      </c>
    </row>
    <row r="5" spans="1:15">
      <c r="B5" s="114" t="s">
        <v>281</v>
      </c>
      <c r="C5" s="115"/>
      <c r="D5" s="116"/>
      <c r="E5" s="103">
        <f>+支援計画①!J7</f>
        <v>0</v>
      </c>
    </row>
    <row r="6" spans="1:15">
      <c r="B6" s="111" t="s">
        <v>320</v>
      </c>
      <c r="C6" s="112"/>
      <c r="D6" s="113"/>
      <c r="E6" s="103">
        <f>+支援計画①!E9</f>
        <v>0</v>
      </c>
    </row>
    <row r="7" spans="1:15">
      <c r="B7" s="114" t="s">
        <v>277</v>
      </c>
      <c r="C7" s="115"/>
      <c r="D7" s="116"/>
      <c r="E7" s="103">
        <f>+支援計画①!H10</f>
        <v>0</v>
      </c>
    </row>
    <row r="8" spans="1:15">
      <c r="B8" s="111" t="s">
        <v>278</v>
      </c>
      <c r="C8" s="112"/>
      <c r="D8" s="113"/>
      <c r="E8" s="103">
        <f>+支援計画①!E11</f>
        <v>0</v>
      </c>
    </row>
    <row r="9" spans="1:15">
      <c r="B9" s="127" t="s">
        <v>279</v>
      </c>
      <c r="C9" s="128"/>
      <c r="D9" s="129"/>
      <c r="E9" s="103">
        <f>+支援計画①!E12</f>
        <v>0</v>
      </c>
    </row>
    <row r="10" spans="1:15">
      <c r="A10" s="489" t="s">
        <v>309</v>
      </c>
      <c r="B10" s="133">
        <v>6</v>
      </c>
      <c r="C10" s="133">
        <v>1</v>
      </c>
      <c r="D10" s="134" t="s">
        <v>235</v>
      </c>
      <c r="E10" s="103">
        <f>+支援計画①!H22</f>
        <v>0</v>
      </c>
    </row>
    <row r="11" spans="1:15">
      <c r="A11" s="490"/>
      <c r="B11" s="135">
        <v>9</v>
      </c>
      <c r="C11" s="135">
        <v>2</v>
      </c>
      <c r="D11" s="136" t="s">
        <v>238</v>
      </c>
      <c r="E11" s="103">
        <f>+支援計画①!H27</f>
        <v>0</v>
      </c>
    </row>
    <row r="12" spans="1:15">
      <c r="A12" s="490"/>
      <c r="B12" s="135">
        <v>10</v>
      </c>
      <c r="C12" s="135">
        <v>3</v>
      </c>
      <c r="D12" s="136" t="s">
        <v>239</v>
      </c>
      <c r="E12" s="103">
        <f>+支援計画①!H28</f>
        <v>0</v>
      </c>
    </row>
    <row r="13" spans="1:15">
      <c r="A13" s="490"/>
      <c r="B13" s="135">
        <v>18</v>
      </c>
      <c r="C13" s="135">
        <v>4</v>
      </c>
      <c r="D13" s="137" t="s">
        <v>247</v>
      </c>
      <c r="E13" s="103">
        <f>+支援計画①!H38</f>
        <v>0</v>
      </c>
    </row>
    <row r="14" spans="1:15">
      <c r="A14" s="490"/>
      <c r="B14" s="135">
        <v>19</v>
      </c>
      <c r="C14" s="135">
        <v>5</v>
      </c>
      <c r="D14" s="136" t="s">
        <v>248</v>
      </c>
      <c r="E14" s="103">
        <f>+支援計画①!H39</f>
        <v>0</v>
      </c>
    </row>
    <row r="15" spans="1:15">
      <c r="A15" s="490"/>
      <c r="B15" s="135">
        <v>1</v>
      </c>
      <c r="C15" s="135">
        <v>6</v>
      </c>
      <c r="D15" s="137" t="s">
        <v>231</v>
      </c>
      <c r="E15" s="103">
        <f>+支援計画①!H17</f>
        <v>0</v>
      </c>
    </row>
    <row r="16" spans="1:15">
      <c r="A16" s="490"/>
      <c r="B16" s="135">
        <v>2</v>
      </c>
      <c r="C16" s="135">
        <v>7</v>
      </c>
      <c r="D16" s="136" t="s">
        <v>242</v>
      </c>
      <c r="E16" s="103">
        <f>+支援計画①!H18</f>
        <v>0</v>
      </c>
    </row>
    <row r="17" spans="1:5">
      <c r="A17" s="490"/>
      <c r="B17" s="135">
        <v>3</v>
      </c>
      <c r="C17" s="135">
        <v>8</v>
      </c>
      <c r="D17" s="136" t="s">
        <v>232</v>
      </c>
      <c r="E17" s="103">
        <f>+支援計画①!H19</f>
        <v>0</v>
      </c>
    </row>
    <row r="18" spans="1:5">
      <c r="A18" s="490"/>
      <c r="B18" s="135">
        <v>4</v>
      </c>
      <c r="C18" s="135">
        <v>9</v>
      </c>
      <c r="D18" s="136" t="s">
        <v>233</v>
      </c>
      <c r="E18" s="103">
        <f>+支援計画①!H20</f>
        <v>0</v>
      </c>
    </row>
    <row r="19" spans="1:5">
      <c r="A19" s="490"/>
      <c r="B19" s="135">
        <v>5</v>
      </c>
      <c r="C19" s="135">
        <v>10</v>
      </c>
      <c r="D19" s="136" t="s">
        <v>234</v>
      </c>
      <c r="E19" s="103">
        <f>+支援計画①!H21</f>
        <v>0</v>
      </c>
    </row>
    <row r="20" spans="1:5">
      <c r="A20" s="490"/>
      <c r="B20" s="135">
        <v>26</v>
      </c>
      <c r="C20" s="135">
        <v>11</v>
      </c>
      <c r="D20" s="136" t="s">
        <v>255</v>
      </c>
      <c r="E20" s="103">
        <f>+支援計画①!H48</f>
        <v>0</v>
      </c>
    </row>
    <row r="21" spans="1:5">
      <c r="A21" s="490"/>
      <c r="B21" s="135">
        <v>27</v>
      </c>
      <c r="C21" s="138" t="s">
        <v>322</v>
      </c>
      <c r="D21" s="136" t="s">
        <v>207</v>
      </c>
      <c r="E21" s="103">
        <f>+支援計画①!C49</f>
        <v>0</v>
      </c>
    </row>
    <row r="22" spans="1:5">
      <c r="A22" s="490"/>
      <c r="B22" s="139"/>
      <c r="C22" s="138" t="s">
        <v>323</v>
      </c>
      <c r="D22" s="136" t="s">
        <v>214</v>
      </c>
      <c r="E22" s="103">
        <f>+支援計画①!E49</f>
        <v>0</v>
      </c>
    </row>
    <row r="23" spans="1:5">
      <c r="A23" s="490"/>
      <c r="B23" s="139"/>
      <c r="C23" s="138" t="s">
        <v>324</v>
      </c>
      <c r="D23" s="136" t="s">
        <v>215</v>
      </c>
      <c r="E23" s="103" t="str">
        <f>+支援計画①!G49</f>
        <v/>
      </c>
    </row>
    <row r="24" spans="1:5">
      <c r="A24" s="490"/>
      <c r="B24" s="135">
        <v>14</v>
      </c>
      <c r="C24" s="135">
        <v>13</v>
      </c>
      <c r="D24" s="136" t="s">
        <v>244</v>
      </c>
      <c r="E24" s="103">
        <f>+支援計画①!H32</f>
        <v>0</v>
      </c>
    </row>
    <row r="25" spans="1:5">
      <c r="A25" s="490"/>
      <c r="B25" s="135">
        <v>15</v>
      </c>
      <c r="C25" s="135">
        <v>14</v>
      </c>
      <c r="D25" s="136" t="s">
        <v>261</v>
      </c>
      <c r="E25" s="103">
        <f>+支援計画①!H33</f>
        <v>0</v>
      </c>
    </row>
    <row r="26" spans="1:5">
      <c r="A26" s="490"/>
      <c r="B26" s="135">
        <v>16</v>
      </c>
      <c r="C26" s="135">
        <v>15</v>
      </c>
      <c r="D26" s="136" t="s">
        <v>245</v>
      </c>
      <c r="E26" s="103">
        <f>+支援計画①!H34</f>
        <v>0</v>
      </c>
    </row>
    <row r="27" spans="1:5">
      <c r="A27" s="490"/>
      <c r="B27" s="135">
        <v>7</v>
      </c>
      <c r="C27" s="135">
        <v>16</v>
      </c>
      <c r="D27" s="137" t="s">
        <v>236</v>
      </c>
      <c r="E27" s="103">
        <f>+支援計画①!H23</f>
        <v>0</v>
      </c>
    </row>
    <row r="28" spans="1:5">
      <c r="A28" s="490"/>
      <c r="B28" s="135">
        <v>8</v>
      </c>
      <c r="C28" s="135">
        <v>17</v>
      </c>
      <c r="D28" s="137" t="s">
        <v>237</v>
      </c>
      <c r="E28" s="103">
        <f>+支援計画①!H24</f>
        <v>0</v>
      </c>
    </row>
    <row r="29" spans="1:5">
      <c r="A29" s="490"/>
      <c r="B29" s="135">
        <v>11</v>
      </c>
      <c r="C29" s="135">
        <v>18</v>
      </c>
      <c r="D29" s="136" t="s">
        <v>240</v>
      </c>
      <c r="E29" s="103">
        <f>+支援計画①!H29</f>
        <v>0</v>
      </c>
    </row>
    <row r="30" spans="1:5">
      <c r="A30" s="490"/>
      <c r="B30" s="135">
        <v>12</v>
      </c>
      <c r="C30" s="135">
        <v>19</v>
      </c>
      <c r="D30" s="136" t="s">
        <v>241</v>
      </c>
      <c r="E30" s="103">
        <f>+支援計画①!H30</f>
        <v>0</v>
      </c>
    </row>
    <row r="31" spans="1:5">
      <c r="A31" s="490"/>
      <c r="B31" s="135">
        <v>13</v>
      </c>
      <c r="C31" s="135">
        <v>20</v>
      </c>
      <c r="D31" s="136" t="s">
        <v>243</v>
      </c>
      <c r="E31" s="103">
        <f>+支援計画①!H31</f>
        <v>0</v>
      </c>
    </row>
    <row r="32" spans="1:5">
      <c r="A32" s="490"/>
      <c r="B32" s="135">
        <v>20</v>
      </c>
      <c r="C32" s="135">
        <v>21</v>
      </c>
      <c r="D32" s="136" t="s">
        <v>249</v>
      </c>
      <c r="E32" s="103">
        <f>+支援計画①!H40</f>
        <v>0</v>
      </c>
    </row>
    <row r="33" spans="1:5">
      <c r="A33" s="490"/>
      <c r="B33" s="135">
        <v>21</v>
      </c>
      <c r="C33" s="135">
        <v>22</v>
      </c>
      <c r="D33" s="136" t="s">
        <v>250</v>
      </c>
      <c r="E33" s="103">
        <f>+支援計画①!H41</f>
        <v>0</v>
      </c>
    </row>
    <row r="34" spans="1:5">
      <c r="A34" s="490"/>
      <c r="B34" s="135">
        <v>22</v>
      </c>
      <c r="C34" s="135">
        <v>23</v>
      </c>
      <c r="D34" s="136" t="s">
        <v>251</v>
      </c>
      <c r="E34" s="103">
        <f>+支援計画①!H42</f>
        <v>0</v>
      </c>
    </row>
    <row r="35" spans="1:5">
      <c r="A35" s="490"/>
      <c r="B35" s="135">
        <v>23</v>
      </c>
      <c r="C35" s="135">
        <v>24</v>
      </c>
      <c r="D35" s="136" t="s">
        <v>252</v>
      </c>
      <c r="E35" s="103">
        <f>+支援計画①!H43</f>
        <v>0</v>
      </c>
    </row>
    <row r="36" spans="1:5">
      <c r="A36" s="491"/>
      <c r="B36" s="140">
        <v>24</v>
      </c>
      <c r="C36" s="140">
        <v>25</v>
      </c>
      <c r="D36" s="141" t="s">
        <v>253</v>
      </c>
      <c r="E36" s="103">
        <f>+支援計画①!H44</f>
        <v>0</v>
      </c>
    </row>
    <row r="37" spans="1:5">
      <c r="B37" s="130" t="s">
        <v>310</v>
      </c>
      <c r="C37" s="131"/>
      <c r="D37" s="132"/>
    </row>
    <row r="38" spans="1:5">
      <c r="B38" s="117">
        <v>17</v>
      </c>
      <c r="C38" s="118" t="s">
        <v>325</v>
      </c>
      <c r="D38" s="120" t="s">
        <v>246</v>
      </c>
      <c r="E38" s="103">
        <f>+支援計画①!H35</f>
        <v>0</v>
      </c>
    </row>
    <row r="39" spans="1:5">
      <c r="B39" s="117">
        <v>25</v>
      </c>
      <c r="C39" s="118" t="s">
        <v>326</v>
      </c>
      <c r="D39" s="120" t="s">
        <v>254</v>
      </c>
      <c r="E39" s="103">
        <f>+支援計画①!H47</f>
        <v>0</v>
      </c>
    </row>
    <row r="40" spans="1:5">
      <c r="B40" s="121">
        <v>28</v>
      </c>
      <c r="C40" s="118" t="s">
        <v>327</v>
      </c>
      <c r="D40" s="120" t="s">
        <v>256</v>
      </c>
      <c r="E40" s="103" t="str">
        <f>+支援計画①!F50&amp;支援計画①!B51</f>
        <v/>
      </c>
    </row>
    <row r="41" spans="1:5">
      <c r="B41" s="487" t="s">
        <v>79</v>
      </c>
      <c r="C41" s="488"/>
      <c r="D41" s="119" t="s">
        <v>230</v>
      </c>
      <c r="E41" s="103">
        <f>+支援計画①!D25</f>
        <v>0</v>
      </c>
    </row>
    <row r="42" spans="1:5">
      <c r="B42" s="487"/>
      <c r="C42" s="488"/>
      <c r="D42" s="113" t="s">
        <v>328</v>
      </c>
      <c r="E42" s="103">
        <f>+支援計画①!D36</f>
        <v>0</v>
      </c>
    </row>
    <row r="43" spans="1:5">
      <c r="B43" s="487"/>
      <c r="C43" s="488"/>
      <c r="D43" s="113" t="s">
        <v>329</v>
      </c>
      <c r="E43" s="103">
        <f>+支援計画①!D45</f>
        <v>0</v>
      </c>
    </row>
    <row r="44" spans="1:5">
      <c r="B44" s="487"/>
      <c r="C44" s="488"/>
      <c r="D44" s="113" t="s">
        <v>330</v>
      </c>
      <c r="E44" s="103">
        <f>+支援計画①!D52</f>
        <v>0</v>
      </c>
    </row>
    <row r="45" spans="1:5">
      <c r="B45" s="122" t="s">
        <v>257</v>
      </c>
      <c r="C45" s="123"/>
      <c r="D45" s="116"/>
      <c r="E45" s="103">
        <f>+支援計画①!J26</f>
        <v>0</v>
      </c>
    </row>
    <row r="46" spans="1:5">
      <c r="B46" s="122" t="s">
        <v>258</v>
      </c>
      <c r="C46" s="123"/>
      <c r="D46" s="116"/>
      <c r="E46" s="103">
        <f>+支援計画①!J37</f>
        <v>0</v>
      </c>
    </row>
    <row r="47" spans="1:5">
      <c r="B47" s="122" t="s">
        <v>259</v>
      </c>
      <c r="C47" s="123"/>
      <c r="D47" s="116"/>
      <c r="E47" s="103">
        <f>+支援計画①!J46</f>
        <v>0</v>
      </c>
    </row>
    <row r="48" spans="1:5">
      <c r="B48" s="124" t="s">
        <v>262</v>
      </c>
      <c r="C48" s="125"/>
      <c r="D48" s="126"/>
      <c r="E48" s="103">
        <f>+支援計画①!B55</f>
        <v>0</v>
      </c>
    </row>
    <row r="49" spans="1:5">
      <c r="A49" s="110" t="s">
        <v>304</v>
      </c>
      <c r="C49" s="110"/>
      <c r="D49" s="107"/>
    </row>
    <row r="50" spans="1:5">
      <c r="B50" s="144" t="s">
        <v>13</v>
      </c>
      <c r="C50" s="145"/>
      <c r="D50" s="146"/>
      <c r="E50" s="103" t="b">
        <f>+支援計画②!D71</f>
        <v>0</v>
      </c>
    </row>
    <row r="51" spans="1:5">
      <c r="B51" s="147"/>
      <c r="C51" s="151" t="s">
        <v>263</v>
      </c>
      <c r="D51" s="152"/>
      <c r="E51" s="103">
        <f>+支援計画②!F8</f>
        <v>0</v>
      </c>
    </row>
    <row r="52" spans="1:5">
      <c r="B52" s="148"/>
      <c r="C52" s="153" t="s">
        <v>29</v>
      </c>
      <c r="D52" s="154"/>
      <c r="E52" s="103">
        <f>+支援計画②!E9</f>
        <v>0</v>
      </c>
    </row>
    <row r="53" spans="1:5">
      <c r="B53" s="162" t="s">
        <v>331</v>
      </c>
      <c r="C53" s="164"/>
      <c r="D53" s="146"/>
    </row>
    <row r="54" spans="1:5">
      <c r="B54" s="147"/>
      <c r="C54" s="155" t="s">
        <v>332</v>
      </c>
      <c r="D54" s="152"/>
      <c r="E54" s="103">
        <f>+支援計画②!F11</f>
        <v>0</v>
      </c>
    </row>
    <row r="55" spans="1:5">
      <c r="B55" s="147"/>
      <c r="C55" s="156" t="s">
        <v>264</v>
      </c>
      <c r="D55" s="157"/>
      <c r="E55" s="103">
        <f>+支援計画②!F12</f>
        <v>0</v>
      </c>
    </row>
    <row r="56" spans="1:5">
      <c r="B56" s="147"/>
      <c r="C56" s="156" t="s">
        <v>265</v>
      </c>
      <c r="D56" s="157"/>
      <c r="E56" s="103">
        <f>+支援計画②!F13</f>
        <v>0</v>
      </c>
    </row>
    <row r="57" spans="1:5">
      <c r="B57" s="148"/>
      <c r="C57" s="153" t="s">
        <v>48</v>
      </c>
      <c r="D57" s="154"/>
      <c r="E57" s="103">
        <f>+支援計画②!E14</f>
        <v>0</v>
      </c>
    </row>
    <row r="58" spans="1:5">
      <c r="B58" s="162" t="s">
        <v>50</v>
      </c>
      <c r="C58" s="145"/>
      <c r="D58" s="146"/>
      <c r="E58" s="103" t="b">
        <f>+支援計画②!D72</f>
        <v>0</v>
      </c>
    </row>
    <row r="59" spans="1:5">
      <c r="B59" s="147"/>
      <c r="C59" s="155" t="s">
        <v>266</v>
      </c>
      <c r="D59" s="152"/>
      <c r="E59" s="103">
        <f>+支援計画②!F17</f>
        <v>0</v>
      </c>
    </row>
    <row r="60" spans="1:5">
      <c r="B60" s="147"/>
      <c r="C60" s="156" t="s">
        <v>267</v>
      </c>
      <c r="D60" s="157"/>
      <c r="E60" s="103">
        <f>+支援計画②!F18</f>
        <v>0</v>
      </c>
    </row>
    <row r="61" spans="1:5">
      <c r="B61" s="147"/>
      <c r="C61" s="156" t="s">
        <v>333</v>
      </c>
      <c r="D61" s="157"/>
      <c r="E61" s="103">
        <f>+支援計画②!F19</f>
        <v>0</v>
      </c>
    </row>
    <row r="62" spans="1:5">
      <c r="B62" s="147"/>
      <c r="C62" s="156" t="s">
        <v>268</v>
      </c>
      <c r="D62" s="157"/>
      <c r="E62" s="103">
        <f>+支援計画②!F20</f>
        <v>0</v>
      </c>
    </row>
    <row r="63" spans="1:5">
      <c r="B63" s="147"/>
      <c r="C63" s="156" t="s">
        <v>334</v>
      </c>
      <c r="D63" s="157"/>
      <c r="E63" s="103">
        <f>+支援計画②!F21</f>
        <v>0</v>
      </c>
    </row>
    <row r="64" spans="1:5">
      <c r="B64" s="147"/>
      <c r="C64" s="156" t="s">
        <v>335</v>
      </c>
      <c r="D64" s="157"/>
      <c r="E64" s="103">
        <f>+支援計画②!F22</f>
        <v>0</v>
      </c>
    </row>
    <row r="65" spans="2:5">
      <c r="B65" s="147"/>
      <c r="C65" s="156" t="s">
        <v>336</v>
      </c>
      <c r="D65" s="157"/>
      <c r="E65" s="103">
        <f>+支援計画②!F23</f>
        <v>0</v>
      </c>
    </row>
    <row r="66" spans="2:5">
      <c r="B66" s="148"/>
      <c r="C66" s="153" t="s">
        <v>48</v>
      </c>
      <c r="D66" s="154"/>
      <c r="E66" s="103">
        <f>+支援計画②!E24</f>
        <v>0</v>
      </c>
    </row>
    <row r="67" spans="2:5">
      <c r="B67" s="162" t="s">
        <v>81</v>
      </c>
      <c r="C67" s="163"/>
      <c r="D67" s="146"/>
      <c r="E67" s="103" t="b">
        <f>+支援計画②!D73</f>
        <v>0</v>
      </c>
    </row>
    <row r="68" spans="2:5">
      <c r="B68" s="147"/>
      <c r="C68" s="162" t="s">
        <v>86</v>
      </c>
      <c r="D68" s="146"/>
      <c r="E68" s="103">
        <f>+支援計画②!F27</f>
        <v>0</v>
      </c>
    </row>
    <row r="69" spans="2:5">
      <c r="B69" s="147"/>
      <c r="C69" s="147"/>
      <c r="D69" s="158" t="s">
        <v>337</v>
      </c>
      <c r="E69" s="103">
        <f>+支援計画②!F27</f>
        <v>0</v>
      </c>
    </row>
    <row r="70" spans="2:5">
      <c r="B70" s="147"/>
      <c r="C70" s="147"/>
      <c r="D70" s="159" t="s">
        <v>338</v>
      </c>
      <c r="E70" s="103">
        <f>+支援計画②!F28</f>
        <v>0</v>
      </c>
    </row>
    <row r="71" spans="2:5">
      <c r="B71" s="147"/>
      <c r="C71" s="147"/>
      <c r="D71" s="159" t="s">
        <v>339</v>
      </c>
      <c r="E71" s="103">
        <f>+支援計画②!F29</f>
        <v>0</v>
      </c>
    </row>
    <row r="72" spans="2:5">
      <c r="B72" s="147"/>
      <c r="C72" s="148"/>
      <c r="D72" s="160" t="s">
        <v>340</v>
      </c>
      <c r="E72" s="103">
        <f>+支援計画②!F30</f>
        <v>0</v>
      </c>
    </row>
    <row r="73" spans="2:5">
      <c r="B73" s="147"/>
      <c r="C73" s="162" t="s">
        <v>341</v>
      </c>
      <c r="D73" s="165"/>
      <c r="E73" s="103">
        <f>+支援計画②!F32</f>
        <v>0</v>
      </c>
    </row>
    <row r="74" spans="2:5">
      <c r="B74" s="147"/>
      <c r="C74" s="147"/>
      <c r="D74" s="158" t="s">
        <v>342</v>
      </c>
      <c r="E74" s="103">
        <f>+支援計画②!F33</f>
        <v>0</v>
      </c>
    </row>
    <row r="75" spans="2:5">
      <c r="B75" s="147"/>
      <c r="C75" s="147"/>
      <c r="D75" s="159" t="s">
        <v>343</v>
      </c>
      <c r="E75" s="103">
        <f>+支援計画②!F34</f>
        <v>0</v>
      </c>
    </row>
    <row r="76" spans="2:5">
      <c r="B76" s="147"/>
      <c r="C76" s="147"/>
      <c r="D76" s="159" t="s">
        <v>269</v>
      </c>
      <c r="E76" s="103">
        <f>+支援計画②!F35</f>
        <v>0</v>
      </c>
    </row>
    <row r="77" spans="2:5">
      <c r="B77" s="147"/>
      <c r="C77" s="148"/>
      <c r="D77" s="160" t="s">
        <v>344</v>
      </c>
      <c r="E77" s="103">
        <f>+支援計画②!F36</f>
        <v>0</v>
      </c>
    </row>
    <row r="78" spans="2:5">
      <c r="B78" s="148"/>
      <c r="C78" s="143" t="s">
        <v>48</v>
      </c>
      <c r="D78" s="142"/>
      <c r="E78" s="103">
        <f>+支援計画②!E37</f>
        <v>0</v>
      </c>
    </row>
    <row r="79" spans="2:5">
      <c r="B79" s="162" t="s">
        <v>120</v>
      </c>
      <c r="C79" s="145"/>
      <c r="D79" s="146"/>
      <c r="E79" s="103" t="b">
        <f>+支援計画②!D76</f>
        <v>0</v>
      </c>
    </row>
    <row r="80" spans="2:5">
      <c r="B80" s="147"/>
      <c r="C80" s="155" t="s">
        <v>345</v>
      </c>
      <c r="D80" s="152"/>
      <c r="E80" s="103">
        <f>+支援計画②!F40</f>
        <v>0</v>
      </c>
    </row>
    <row r="81" spans="2:5">
      <c r="B81" s="147"/>
      <c r="C81" s="156" t="s">
        <v>270</v>
      </c>
      <c r="D81" s="157"/>
      <c r="E81" s="103">
        <f>+支援計画②!F41</f>
        <v>0</v>
      </c>
    </row>
    <row r="82" spans="2:5">
      <c r="B82" s="147"/>
      <c r="C82" s="156" t="s">
        <v>346</v>
      </c>
      <c r="D82" s="157"/>
      <c r="E82" s="103">
        <f>+支援計画②!F42</f>
        <v>0</v>
      </c>
    </row>
    <row r="83" spans="2:5">
      <c r="B83" s="147"/>
      <c r="C83" s="156" t="s">
        <v>271</v>
      </c>
      <c r="D83" s="157"/>
      <c r="E83" s="103">
        <f>+支援計画②!F43</f>
        <v>0</v>
      </c>
    </row>
    <row r="84" spans="2:5">
      <c r="B84" s="147"/>
      <c r="C84" s="156" t="s">
        <v>347</v>
      </c>
      <c r="D84" s="157"/>
      <c r="E84" s="103">
        <f>+支援計画②!F45</f>
        <v>0</v>
      </c>
    </row>
    <row r="85" spans="2:5">
      <c r="B85" s="147"/>
      <c r="C85" s="156" t="s">
        <v>348</v>
      </c>
      <c r="D85" s="157"/>
      <c r="E85" s="103">
        <f>+支援計画②!F46</f>
        <v>0</v>
      </c>
    </row>
    <row r="86" spans="2:5">
      <c r="B86" s="147"/>
      <c r="C86" s="156" t="s">
        <v>349</v>
      </c>
      <c r="D86" s="157"/>
      <c r="E86" s="103">
        <f>+支援計画②!F47</f>
        <v>0</v>
      </c>
    </row>
    <row r="87" spans="2:5">
      <c r="B87" s="148"/>
      <c r="C87" s="153" t="s">
        <v>48</v>
      </c>
      <c r="D87" s="154"/>
      <c r="E87" s="103">
        <f>+支援計画②!E48</f>
        <v>0</v>
      </c>
    </row>
    <row r="88" spans="2:5">
      <c r="B88" s="162" t="s">
        <v>144</v>
      </c>
      <c r="C88" s="145"/>
      <c r="D88" s="146"/>
      <c r="E88" s="103" t="b">
        <f>+支援計画②!D77</f>
        <v>0</v>
      </c>
    </row>
    <row r="89" spans="2:5">
      <c r="B89" s="147"/>
      <c r="C89" s="155" t="s">
        <v>350</v>
      </c>
      <c r="D89" s="152"/>
      <c r="E89" s="103">
        <f>+支援計画②!F51</f>
        <v>0</v>
      </c>
    </row>
    <row r="90" spans="2:5">
      <c r="B90" s="147"/>
      <c r="C90" s="156" t="s">
        <v>351</v>
      </c>
      <c r="D90" s="157"/>
      <c r="E90" s="103">
        <f>+支援計画②!F52</f>
        <v>0</v>
      </c>
    </row>
    <row r="91" spans="2:5">
      <c r="B91" s="148"/>
      <c r="C91" s="153" t="s">
        <v>48</v>
      </c>
      <c r="D91" s="154"/>
      <c r="E91" s="103">
        <f>+支援計画②!E53</f>
        <v>0</v>
      </c>
    </row>
    <row r="92" spans="2:5">
      <c r="B92" s="162" t="s">
        <v>150</v>
      </c>
      <c r="C92" s="145"/>
      <c r="D92" s="146"/>
      <c r="E92" s="103" t="b">
        <f>+支援計画②!D78</f>
        <v>0</v>
      </c>
    </row>
    <row r="93" spans="2:5">
      <c r="B93" s="147"/>
      <c r="C93" s="155" t="s">
        <v>352</v>
      </c>
      <c r="D93" s="152"/>
      <c r="E93" s="103">
        <f>+支援計画②!F56</f>
        <v>0</v>
      </c>
    </row>
    <row r="94" spans="2:5">
      <c r="B94" s="147"/>
      <c r="C94" s="156" t="s">
        <v>272</v>
      </c>
      <c r="D94" s="157"/>
      <c r="E94" s="103">
        <f>+支援計画②!F57</f>
        <v>0</v>
      </c>
    </row>
    <row r="95" spans="2:5">
      <c r="B95" s="147"/>
      <c r="C95" s="156" t="s">
        <v>273</v>
      </c>
      <c r="D95" s="157"/>
      <c r="E95" s="103">
        <f>+支援計画②!F58</f>
        <v>0</v>
      </c>
    </row>
    <row r="96" spans="2:5">
      <c r="B96" s="147"/>
      <c r="C96" s="156" t="s">
        <v>353</v>
      </c>
      <c r="D96" s="157"/>
      <c r="E96" s="103">
        <f>+支援計画②!F59</f>
        <v>0</v>
      </c>
    </row>
    <row r="97" spans="1:5">
      <c r="B97" s="147"/>
      <c r="C97" s="156" t="s">
        <v>354</v>
      </c>
      <c r="D97" s="157"/>
      <c r="E97" s="103">
        <f>+支援計画②!F60</f>
        <v>0</v>
      </c>
    </row>
    <row r="98" spans="1:5">
      <c r="B98" s="148"/>
      <c r="C98" s="153" t="s">
        <v>48</v>
      </c>
      <c r="D98" s="154"/>
      <c r="E98" s="103">
        <f>+支援計画②!E61</f>
        <v>0</v>
      </c>
    </row>
    <row r="99" spans="1:5">
      <c r="B99" s="161" t="s">
        <v>355</v>
      </c>
      <c r="C99" s="149"/>
      <c r="D99" s="150"/>
      <c r="E99" s="103">
        <f>+支援計画②!H8</f>
        <v>0</v>
      </c>
    </row>
    <row r="100" spans="1:5">
      <c r="B100" s="124" t="s">
        <v>282</v>
      </c>
      <c r="C100" s="125"/>
      <c r="D100" s="126"/>
      <c r="E100" s="103">
        <f>+支援計画②!H26</f>
        <v>0</v>
      </c>
    </row>
    <row r="101" spans="1:5">
      <c r="B101" s="124" t="s">
        <v>283</v>
      </c>
      <c r="C101" s="125"/>
      <c r="D101" s="126"/>
      <c r="E101" s="103">
        <f>+支援計画②!H44</f>
        <v>0</v>
      </c>
    </row>
    <row r="102" spans="1:5">
      <c r="B102" s="124" t="s">
        <v>356</v>
      </c>
      <c r="C102" s="125"/>
      <c r="D102" s="126"/>
      <c r="E102" s="103">
        <f>+支援計画②!I8</f>
        <v>0</v>
      </c>
    </row>
    <row r="103" spans="1:5">
      <c r="B103" s="124" t="s">
        <v>284</v>
      </c>
      <c r="C103" s="125"/>
      <c r="D103" s="126"/>
      <c r="E103" s="103">
        <f>+支援計画②!I26</f>
        <v>0</v>
      </c>
    </row>
    <row r="104" spans="1:5">
      <c r="B104" s="124" t="s">
        <v>285</v>
      </c>
      <c r="C104" s="125"/>
      <c r="D104" s="126"/>
      <c r="E104" s="103">
        <f>+支援計画②!I44</f>
        <v>0</v>
      </c>
    </row>
    <row r="105" spans="1:5">
      <c r="B105" s="107"/>
      <c r="C105" s="107"/>
      <c r="D105" s="107"/>
    </row>
    <row r="106" spans="1:5">
      <c r="A106" s="110" t="s">
        <v>305</v>
      </c>
      <c r="C106" s="110"/>
      <c r="D106" s="107"/>
    </row>
    <row r="107" spans="1:5">
      <c r="B107" s="124" t="s">
        <v>286</v>
      </c>
      <c r="C107" s="125"/>
      <c r="D107" s="126"/>
      <c r="E107" s="103">
        <f>+支援計画③!D3</f>
        <v>0</v>
      </c>
    </row>
    <row r="108" spans="1:5">
      <c r="B108" s="124" t="s">
        <v>287</v>
      </c>
      <c r="C108" s="125"/>
      <c r="D108" s="126"/>
      <c r="E108" s="103">
        <f>+支援計画③!D5</f>
        <v>0</v>
      </c>
    </row>
    <row r="109" spans="1:5">
      <c r="B109" s="124" t="s">
        <v>288</v>
      </c>
      <c r="C109" s="125"/>
      <c r="D109" s="126"/>
      <c r="E109" s="103">
        <f>+支援計画③!B12</f>
        <v>0</v>
      </c>
    </row>
    <row r="110" spans="1:5">
      <c r="B110" s="124" t="s">
        <v>289</v>
      </c>
      <c r="C110" s="125"/>
      <c r="D110" s="126"/>
      <c r="E110" s="103">
        <f>+支援計画③!B22</f>
        <v>0</v>
      </c>
    </row>
    <row r="111" spans="1:5">
      <c r="B111" s="124" t="s">
        <v>290</v>
      </c>
      <c r="C111" s="125"/>
      <c r="D111" s="126"/>
      <c r="E111" s="103">
        <f>+支援計画③!B32</f>
        <v>0</v>
      </c>
    </row>
    <row r="112" spans="1:5">
      <c r="B112" s="124" t="s">
        <v>357</v>
      </c>
      <c r="C112" s="125"/>
      <c r="D112" s="126"/>
      <c r="E112" s="103">
        <f>+支援計画③!D11</f>
        <v>0</v>
      </c>
    </row>
    <row r="113" spans="2:5">
      <c r="B113" s="124" t="s">
        <v>291</v>
      </c>
      <c r="C113" s="125"/>
      <c r="D113" s="126"/>
      <c r="E113" s="103">
        <f>+支援計画③!D21</f>
        <v>0</v>
      </c>
    </row>
    <row r="114" spans="2:5">
      <c r="B114" s="124" t="s">
        <v>292</v>
      </c>
      <c r="C114" s="125"/>
      <c r="D114" s="126"/>
      <c r="E114" s="103">
        <f>+支援計画③!D31</f>
        <v>0</v>
      </c>
    </row>
    <row r="115" spans="2:5">
      <c r="B115" s="124" t="s">
        <v>358</v>
      </c>
      <c r="C115" s="125"/>
      <c r="D115" s="126"/>
      <c r="E115" s="103">
        <f>+支援計画③!F11</f>
        <v>0</v>
      </c>
    </row>
    <row r="116" spans="2:5">
      <c r="B116" s="124" t="s">
        <v>293</v>
      </c>
      <c r="C116" s="125"/>
      <c r="D116" s="126"/>
      <c r="E116" s="103">
        <f>+支援計画③!F21</f>
        <v>0</v>
      </c>
    </row>
    <row r="117" spans="2:5">
      <c r="B117" s="124" t="s">
        <v>294</v>
      </c>
      <c r="C117" s="125"/>
      <c r="D117" s="126"/>
      <c r="E117" s="103">
        <f>+支援計画③!F31</f>
        <v>0</v>
      </c>
    </row>
    <row r="118" spans="2:5">
      <c r="B118" s="124" t="s">
        <v>359</v>
      </c>
      <c r="C118" s="125"/>
      <c r="D118" s="126"/>
      <c r="E118" s="103">
        <f>+支援計画③!H11</f>
        <v>0</v>
      </c>
    </row>
    <row r="119" spans="2:5">
      <c r="B119" s="124" t="s">
        <v>295</v>
      </c>
      <c r="C119" s="125"/>
      <c r="D119" s="126"/>
      <c r="E119" s="103">
        <f>+支援計画③!H21</f>
        <v>0</v>
      </c>
    </row>
    <row r="120" spans="2:5">
      <c r="B120" s="124" t="s">
        <v>296</v>
      </c>
      <c r="C120" s="125"/>
      <c r="D120" s="126"/>
      <c r="E120" s="103">
        <f>+支援計画③!H31</f>
        <v>0</v>
      </c>
    </row>
    <row r="121" spans="2:5">
      <c r="B121" s="124" t="s">
        <v>360</v>
      </c>
      <c r="C121" s="125"/>
      <c r="D121" s="126"/>
      <c r="E121" s="103">
        <f>+支援計画③!J11</f>
        <v>0</v>
      </c>
    </row>
    <row r="122" spans="2:5">
      <c r="B122" s="124" t="s">
        <v>297</v>
      </c>
      <c r="C122" s="125"/>
      <c r="D122" s="126"/>
      <c r="E122" s="103">
        <f>+支援計画③!J21</f>
        <v>0</v>
      </c>
    </row>
    <row r="123" spans="2:5">
      <c r="B123" s="124" t="s">
        <v>298</v>
      </c>
      <c r="C123" s="125"/>
      <c r="D123" s="126"/>
      <c r="E123" s="103">
        <f>+支援計画③!J31</f>
        <v>0</v>
      </c>
    </row>
    <row r="124" spans="2:5">
      <c r="B124" s="124" t="s">
        <v>361</v>
      </c>
      <c r="C124" s="125"/>
      <c r="D124" s="126"/>
      <c r="E124" s="103">
        <f>+支援計画③!L11</f>
        <v>0</v>
      </c>
    </row>
    <row r="125" spans="2:5">
      <c r="B125" s="124" t="s">
        <v>299</v>
      </c>
      <c r="C125" s="125"/>
      <c r="D125" s="126"/>
      <c r="E125" s="103">
        <f>+支援計画③!L21</f>
        <v>0</v>
      </c>
    </row>
    <row r="126" spans="2:5">
      <c r="B126" s="124" t="s">
        <v>300</v>
      </c>
      <c r="C126" s="125"/>
      <c r="D126" s="126"/>
      <c r="E126" s="103">
        <f>+支援計画③!L31</f>
        <v>0</v>
      </c>
    </row>
    <row r="127" spans="2:5">
      <c r="B127" s="124" t="s">
        <v>362</v>
      </c>
      <c r="C127" s="125"/>
      <c r="D127" s="126"/>
      <c r="E127" s="103">
        <f>+支援計画③!N11</f>
        <v>0</v>
      </c>
    </row>
    <row r="128" spans="2:5">
      <c r="B128" s="124" t="s">
        <v>301</v>
      </c>
      <c r="C128" s="125"/>
      <c r="D128" s="126"/>
      <c r="E128" s="103">
        <f>+支援計画③!N21</f>
        <v>0</v>
      </c>
    </row>
    <row r="129" spans="2:5">
      <c r="B129" s="124" t="s">
        <v>302</v>
      </c>
      <c r="C129" s="125"/>
      <c r="D129" s="126"/>
      <c r="E129" s="103">
        <f>+支援計画③!N31</f>
        <v>0</v>
      </c>
    </row>
    <row r="130" spans="2:5">
      <c r="B130" s="124" t="s">
        <v>363</v>
      </c>
      <c r="C130" s="125"/>
      <c r="D130" s="126"/>
      <c r="E130" s="103">
        <f>+支援計画③!B44</f>
        <v>0</v>
      </c>
    </row>
    <row r="131" spans="2:5">
      <c r="B131" s="124" t="s">
        <v>364</v>
      </c>
      <c r="C131" s="168"/>
      <c r="D131" s="169"/>
      <c r="E131" s="103">
        <f>+支援計画③!H44</f>
        <v>0</v>
      </c>
    </row>
    <row r="132" spans="2:5">
      <c r="B132" s="492" t="s">
        <v>303</v>
      </c>
      <c r="C132" s="127" t="s">
        <v>365</v>
      </c>
      <c r="D132" s="170"/>
      <c r="E132" s="103" t="e">
        <f>+支援計画③!#REF!</f>
        <v>#REF!</v>
      </c>
    </row>
    <row r="133" spans="2:5">
      <c r="B133" s="493"/>
      <c r="C133" s="147"/>
      <c r="D133" s="166" t="s">
        <v>366</v>
      </c>
      <c r="E133" s="103" t="b">
        <f>+支援計画③!C65</f>
        <v>0</v>
      </c>
    </row>
    <row r="134" spans="2:5">
      <c r="B134" s="493"/>
      <c r="C134" s="147"/>
      <c r="D134" s="167" t="s">
        <v>367</v>
      </c>
      <c r="E134" s="103" t="b">
        <f>+支援計画③!C66</f>
        <v>0</v>
      </c>
    </row>
    <row r="135" spans="2:5">
      <c r="B135" s="493"/>
      <c r="C135" s="148"/>
      <c r="D135" s="166" t="s">
        <v>368</v>
      </c>
      <c r="E135" s="103" t="b">
        <f>+支援計画③!C67</f>
        <v>0</v>
      </c>
    </row>
    <row r="136" spans="2:5">
      <c r="B136" s="493"/>
      <c r="C136" s="127" t="s">
        <v>369</v>
      </c>
      <c r="D136" s="170"/>
      <c r="E136" s="103" t="e">
        <f>+支援計画③!#REF!</f>
        <v>#REF!</v>
      </c>
    </row>
    <row r="137" spans="2:5">
      <c r="B137" s="493"/>
      <c r="C137" s="148"/>
      <c r="D137" s="167" t="s">
        <v>370</v>
      </c>
      <c r="E137" s="103" t="e">
        <f>+支援計画③!#REF!</f>
        <v>#REF!</v>
      </c>
    </row>
    <row r="138" spans="2:5">
      <c r="B138" s="493"/>
      <c r="C138" s="127" t="s">
        <v>371</v>
      </c>
      <c r="D138" s="170"/>
      <c r="E138" s="103" t="e">
        <f>+支援計画③!#REF!</f>
        <v>#REF!</v>
      </c>
    </row>
    <row r="139" spans="2:5">
      <c r="B139" s="493"/>
      <c r="C139" s="147"/>
      <c r="D139" s="166" t="s">
        <v>372</v>
      </c>
      <c r="E139" s="103" t="e">
        <f>+支援計画③!#REF!</f>
        <v>#REF!</v>
      </c>
    </row>
    <row r="140" spans="2:5">
      <c r="B140" s="493"/>
      <c r="C140" s="148"/>
      <c r="D140" s="166" t="s">
        <v>373</v>
      </c>
      <c r="E140" s="103" t="e">
        <f>+支援計画③!#REF!</f>
        <v>#REF!</v>
      </c>
    </row>
    <row r="141" spans="2:5">
      <c r="B141" s="493"/>
      <c r="C141" s="114" t="s">
        <v>374</v>
      </c>
      <c r="D141" s="120"/>
      <c r="E141" s="103" t="e">
        <f>+支援計画③!#REF!</f>
        <v>#REF!</v>
      </c>
    </row>
    <row r="142" spans="2:5">
      <c r="B142" s="493"/>
      <c r="C142" s="114" t="s">
        <v>375</v>
      </c>
      <c r="D142" s="120"/>
      <c r="E142" s="103" t="e">
        <f>+支援計画③!#REF!</f>
        <v>#REF!</v>
      </c>
    </row>
    <row r="143" spans="2:5">
      <c r="B143" s="494"/>
      <c r="C143" s="114" t="s">
        <v>376</v>
      </c>
      <c r="D143" s="120"/>
      <c r="E143" s="103" t="e">
        <f>+支援計画③!#REF!</f>
        <v>#REF!</v>
      </c>
    </row>
    <row r="144" spans="2:5">
      <c r="B144" s="124" t="s">
        <v>216</v>
      </c>
      <c r="C144" s="125"/>
      <c r="D144" s="126"/>
      <c r="E144" s="103">
        <f>+支援計画③!D53</f>
        <v>0</v>
      </c>
    </row>
    <row r="145" spans="1:5">
      <c r="B145" s="107"/>
      <c r="C145" s="107"/>
      <c r="D145" s="107"/>
    </row>
    <row r="146" spans="1:5">
      <c r="A146" s="110" t="s">
        <v>306</v>
      </c>
      <c r="C146" s="110"/>
      <c r="D146" s="107"/>
    </row>
    <row r="147" spans="1:5">
      <c r="B147" s="124" t="s">
        <v>377</v>
      </c>
      <c r="C147" s="125"/>
      <c r="D147" s="126"/>
      <c r="E147" s="103">
        <f>+サービス評価表!C11</f>
        <v>0</v>
      </c>
    </row>
    <row r="148" spans="1:5">
      <c r="B148" s="124" t="s">
        <v>217</v>
      </c>
      <c r="C148" s="125"/>
      <c r="D148" s="126"/>
      <c r="E148" s="103">
        <f>+サービス評価表!C21</f>
        <v>0</v>
      </c>
    </row>
    <row r="149" spans="1:5">
      <c r="B149" s="124" t="s">
        <v>218</v>
      </c>
      <c r="C149" s="125"/>
      <c r="D149" s="126"/>
      <c r="E149" s="103">
        <f>+サービス評価表!C31</f>
        <v>0</v>
      </c>
    </row>
    <row r="150" spans="1:5">
      <c r="B150" s="124" t="s">
        <v>378</v>
      </c>
      <c r="C150" s="125"/>
      <c r="D150" s="126"/>
      <c r="E150" s="103">
        <f>+サービス評価表!D11</f>
        <v>0</v>
      </c>
    </row>
    <row r="151" spans="1:5">
      <c r="B151" s="124" t="s">
        <v>219</v>
      </c>
      <c r="C151" s="125"/>
      <c r="D151" s="126"/>
      <c r="E151" s="103">
        <f>+サービス評価表!D21</f>
        <v>0</v>
      </c>
    </row>
    <row r="152" spans="1:5">
      <c r="B152" s="124" t="s">
        <v>220</v>
      </c>
      <c r="C152" s="125"/>
      <c r="D152" s="126"/>
      <c r="E152" s="103">
        <f>+サービス評価表!D31</f>
        <v>0</v>
      </c>
    </row>
    <row r="153" spans="1:5">
      <c r="B153" s="124" t="s">
        <v>379</v>
      </c>
      <c r="C153" s="125"/>
      <c r="D153" s="126"/>
      <c r="E153" s="103">
        <f>+サービス評価表!E11</f>
        <v>0</v>
      </c>
    </row>
    <row r="154" spans="1:5">
      <c r="B154" s="124" t="s">
        <v>221</v>
      </c>
      <c r="C154" s="125"/>
      <c r="D154" s="126"/>
      <c r="E154" s="103">
        <f>+サービス評価表!E21</f>
        <v>0</v>
      </c>
    </row>
    <row r="155" spans="1:5">
      <c r="B155" s="124" t="s">
        <v>222</v>
      </c>
      <c r="C155" s="125"/>
      <c r="D155" s="126"/>
      <c r="E155" s="103">
        <f>+サービス評価表!E31</f>
        <v>0</v>
      </c>
    </row>
    <row r="156" spans="1:5">
      <c r="B156" s="124" t="s">
        <v>380</v>
      </c>
      <c r="C156" s="125"/>
      <c r="D156" s="126"/>
      <c r="E156" s="103">
        <f>+サービス評価表!F11</f>
        <v>0</v>
      </c>
    </row>
    <row r="157" spans="1:5">
      <c r="B157" s="124" t="s">
        <v>223</v>
      </c>
      <c r="C157" s="125"/>
      <c r="D157" s="126"/>
      <c r="E157" s="103">
        <f>+サービス評価表!F21</f>
        <v>0</v>
      </c>
    </row>
    <row r="158" spans="1:5">
      <c r="B158" s="124" t="s">
        <v>224</v>
      </c>
      <c r="C158" s="125"/>
      <c r="D158" s="126"/>
      <c r="E158" s="103">
        <f>+サービス評価表!F31</f>
        <v>0</v>
      </c>
    </row>
    <row r="159" spans="1:5">
      <c r="B159" s="124" t="s">
        <v>381</v>
      </c>
      <c r="C159" s="125"/>
      <c r="D159" s="126"/>
      <c r="E159" s="103">
        <f>+サービス評価表!G11</f>
        <v>0</v>
      </c>
    </row>
    <row r="160" spans="1:5">
      <c r="B160" s="124" t="s">
        <v>225</v>
      </c>
      <c r="C160" s="125"/>
      <c r="D160" s="126"/>
      <c r="E160" s="103">
        <f>+サービス評価表!G21</f>
        <v>0</v>
      </c>
    </row>
    <row r="161" spans="2:5">
      <c r="B161" s="124" t="s">
        <v>226</v>
      </c>
      <c r="C161" s="125"/>
      <c r="D161" s="126"/>
      <c r="E161" s="103">
        <f>+サービス評価表!G31</f>
        <v>0</v>
      </c>
    </row>
    <row r="162" spans="2:5">
      <c r="B162" s="124" t="s">
        <v>382</v>
      </c>
      <c r="C162" s="125"/>
      <c r="D162" s="126"/>
      <c r="E162" s="103">
        <f>+サービス評価表!H11</f>
        <v>0</v>
      </c>
    </row>
    <row r="163" spans="2:5">
      <c r="B163" s="124" t="s">
        <v>227</v>
      </c>
      <c r="C163" s="125"/>
      <c r="D163" s="126"/>
      <c r="E163" s="103">
        <f>+サービス評価表!H21</f>
        <v>0</v>
      </c>
    </row>
    <row r="164" spans="2:5">
      <c r="B164" s="124" t="s">
        <v>228</v>
      </c>
      <c r="C164" s="125"/>
      <c r="D164" s="126"/>
      <c r="E164" s="103">
        <f>+サービス評価表!H31</f>
        <v>0</v>
      </c>
    </row>
    <row r="165" spans="2:5">
      <c r="B165" s="124" t="s">
        <v>383</v>
      </c>
      <c r="C165" s="125"/>
      <c r="D165" s="126"/>
      <c r="E165" s="103">
        <f>+サービス評価表!B44</f>
        <v>0</v>
      </c>
    </row>
    <row r="166" spans="2:5">
      <c r="B166" s="124" t="s">
        <v>384</v>
      </c>
      <c r="C166" s="125"/>
      <c r="D166" s="126"/>
      <c r="E166" s="103">
        <f>+サービス評価表!$E$44</f>
        <v>0</v>
      </c>
    </row>
    <row r="167" spans="2:5">
      <c r="B167" s="124" t="s">
        <v>385</v>
      </c>
      <c r="C167" s="125"/>
      <c r="D167" s="126"/>
    </row>
    <row r="168" spans="2:5">
      <c r="B168" s="124" t="s">
        <v>386</v>
      </c>
      <c r="C168" s="125"/>
      <c r="D168" s="126"/>
    </row>
    <row r="169" spans="2:5">
      <c r="B169" s="107"/>
      <c r="C169" s="107"/>
      <c r="D169" s="107"/>
    </row>
  </sheetData>
  <mergeCells count="3">
    <mergeCell ref="B41:C44"/>
    <mergeCell ref="A10:A36"/>
    <mergeCell ref="B132:B143"/>
  </mergeCells>
  <phoneticPr fontId="1"/>
  <conditionalFormatting sqref="C78 C73:D73 C68">
    <cfRule type="expression" dxfId="7" priority="1" stopIfTrue="1">
      <formula>OR(#REF!=TRUE,#REF!=1)</formula>
    </cfRule>
  </conditionalFormatting>
  <conditionalFormatting sqref="D74:D77">
    <cfRule type="expression" dxfId="6" priority="2" stopIfTrue="1">
      <formula>AND(OR(#REF!=TRUE,#REF!=1),#REF!=1)</formula>
    </cfRule>
  </conditionalFormatting>
  <conditionalFormatting sqref="D69:D72">
    <cfRule type="expression" dxfId="5" priority="3" stopIfTrue="1">
      <formula>AND(OR(#REF!=1,#REF!=TRUE),#REF!=1)</formula>
    </cfRule>
  </conditionalFormatting>
  <conditionalFormatting sqref="C80:C87">
    <cfRule type="expression" dxfId="4" priority="4" stopIfTrue="1">
      <formula>OR(#REF!=TRUE,#REF!=1)</formula>
    </cfRule>
  </conditionalFormatting>
  <conditionalFormatting sqref="C93:C98">
    <cfRule type="expression" dxfId="3" priority="5" stopIfTrue="1">
      <formula>OR(#REF!=TRUE,#REF!=1)</formula>
    </cfRule>
  </conditionalFormatting>
  <conditionalFormatting sqref="C89:C91">
    <cfRule type="expression" dxfId="2" priority="6" stopIfTrue="1">
      <formula>OR(#REF!=TRUE,#REF!=1)</formula>
    </cfRule>
  </conditionalFormatting>
  <conditionalFormatting sqref="C59:C66">
    <cfRule type="expression" dxfId="1" priority="7" stopIfTrue="1">
      <formula>OR(#REF!=TRUE,#REF!=1)</formula>
    </cfRule>
  </conditionalFormatting>
  <conditionalFormatting sqref="C51:C57 B53">
    <cfRule type="expression" dxfId="0" priority="8" stopIfTrue="1">
      <formula>OR(#REF!=TRUE,#REF!=1)</formula>
    </cfRule>
  </conditionalFormatting>
  <pageMargins left="0.75" right="0.75" top="1" bottom="1" header="0.51200000000000001" footer="0.51200000000000001"/>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支援計画①</vt:lpstr>
      <vt:lpstr>支援計画②</vt:lpstr>
      <vt:lpstr>支援計画③</vt:lpstr>
      <vt:lpstr>サービス評価表</vt:lpstr>
      <vt:lpstr>Proc_Disp</vt:lpstr>
      <vt:lpstr>DB</vt:lpstr>
      <vt:lpstr>サービス評価表!Print_Area</vt:lpstr>
      <vt:lpstr>支援計画①!Print_Area</vt:lpstr>
      <vt:lpstr>支援計画③!Print_Area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支援計画票（各人用）</dc:title>
  <dc:creator>北九州市</dc:creator>
  <dc:description>2006年度からの介護予防支援計画を作成する簡易ツール</dc:description>
  <cp:lastModifiedBy>hinohara</cp:lastModifiedBy>
  <cp:lastPrinted>2017-02-14T01:07:39Z</cp:lastPrinted>
  <dcterms:created xsi:type="dcterms:W3CDTF">2006-01-28T09:48:26Z</dcterms:created>
  <dcterms:modified xsi:type="dcterms:W3CDTF">2017-03-13T08:43:36Z</dcterms:modified>
</cp:coreProperties>
</file>